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sso\Desktop\"/>
    </mc:Choice>
  </mc:AlternateContent>
  <xr:revisionPtr revIDLastSave="0" documentId="13_ncr:1_{AE0AD341-6D7D-4F11-A4FE-440A152453B9}" xr6:coauthVersionLast="45" xr6:coauthVersionMax="45" xr10:uidLastSave="{00000000-0000-0000-0000-000000000000}"/>
  <bookViews>
    <workbookView xWindow="-120" yWindow="-120" windowWidth="19440" windowHeight="15000" xr2:uid="{C4943E41-ECFF-4FAD-8838-4BF43093828D}"/>
  </bookViews>
  <sheets>
    <sheet name="จำนวนอสม." sheetId="1" r:id="rId1"/>
    <sheet name="อสม.นับคาร์บ" sheetId="2" r:id="rId2"/>
    <sheet name="อสม.นับNC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J19" i="1"/>
  <c r="I19" i="1"/>
  <c r="G19" i="1"/>
  <c r="F19" i="1"/>
  <c r="L19" i="1" s="1"/>
  <c r="D19" i="1"/>
  <c r="E19" i="1" s="1"/>
  <c r="C19" i="1"/>
  <c r="L18" i="1"/>
  <c r="N18" i="1" s="1"/>
  <c r="H18" i="1"/>
  <c r="E18" i="1"/>
  <c r="E17" i="1"/>
  <c r="L17" i="1" s="1"/>
  <c r="L16" i="1"/>
  <c r="H16" i="1" s="1"/>
  <c r="E16" i="1"/>
  <c r="L15" i="1"/>
  <c r="H15" i="1" s="1"/>
  <c r="E15" i="1"/>
  <c r="L14" i="1"/>
  <c r="H14" i="1" s="1"/>
  <c r="E14" i="1"/>
  <c r="E13" i="1"/>
  <c r="L13" i="1" s="1"/>
  <c r="N12" i="1"/>
  <c r="L12" i="1"/>
  <c r="H12" i="1"/>
  <c r="E12" i="1"/>
  <c r="N11" i="1"/>
  <c r="L11" i="1"/>
  <c r="H11" i="1"/>
  <c r="E11" i="1"/>
  <c r="N10" i="1"/>
  <c r="L10" i="1"/>
  <c r="H10" i="1"/>
  <c r="E10" i="1"/>
  <c r="N9" i="1"/>
  <c r="L9" i="1"/>
  <c r="H9" i="1"/>
  <c r="E9" i="1"/>
  <c r="N8" i="1"/>
  <c r="L8" i="1"/>
  <c r="H8" i="1"/>
  <c r="E8" i="1"/>
  <c r="N7" i="1"/>
  <c r="L7" i="1"/>
  <c r="H7" i="1"/>
  <c r="E7" i="1"/>
  <c r="N6" i="1"/>
  <c r="L6" i="1"/>
  <c r="H6" i="1"/>
  <c r="E6" i="1"/>
  <c r="N5" i="1"/>
  <c r="L5" i="1"/>
  <c r="H5" i="1"/>
  <c r="E5" i="1"/>
  <c r="N4" i="1"/>
  <c r="L4" i="1"/>
  <c r="H4" i="1"/>
  <c r="E4" i="1"/>
  <c r="N14" i="1" l="1"/>
  <c r="N16" i="1"/>
  <c r="N15" i="1"/>
  <c r="N17" i="1"/>
  <c r="H17" i="1"/>
  <c r="N13" i="1"/>
  <c r="H13" i="1"/>
  <c r="N19" i="1"/>
  <c r="H19" i="1"/>
  <c r="D20" i="1"/>
  <c r="D21" i="1" s="1"/>
</calcChain>
</file>

<file path=xl/sharedStrings.xml><?xml version="1.0" encoding="utf-8"?>
<sst xmlns="http://schemas.openxmlformats.org/spreadsheetml/2006/main" count="119" uniqueCount="72">
  <si>
    <r>
      <t xml:space="preserve">โควตา อสม.สันทราย </t>
    </r>
    <r>
      <rPr>
        <b/>
        <sz val="20"/>
        <color rgb="FFC00000"/>
        <rFont val="TH SarabunPSK"/>
        <family val="2"/>
      </rPr>
      <t>ข้อมูลเบิกค่าป่วยการอสม. ณ  เดือนกันยายน 2568</t>
    </r>
  </si>
  <si>
    <t>รหัส
หน่วยงาน</t>
  </si>
  <si>
    <t>ชื่อหน่วยบริการ</t>
  </si>
  <si>
    <t>ประชากร
รับผิดชอบ
T1,3</t>
  </si>
  <si>
    <t>โควต้าเวป
กรมบัญชีกลาง</t>
  </si>
  <si>
    <t>บัญชีว่าง</t>
  </si>
  <si>
    <t>อสม.บัญชี 1</t>
  </si>
  <si>
    <t>อสม
:
หลังคาเรือน</t>
  </si>
  <si>
    <t>สถานะ อสม.</t>
  </si>
  <si>
    <t>หลังคาเรือน</t>
  </si>
  <si>
    <t>บัญชี2 รอรับเงิน กรณีโควตาเต็ม</t>
  </si>
  <si>
    <t>รอออกคำสั่ง
(คุณสมบัติครบและขึ้นทะเบียนในระบบฯ แล้ว)</t>
  </si>
  <si>
    <t xml:space="preserve">อื่นๆ
</t>
  </si>
  <si>
    <t>รวมบช1+บช2รอรับเงิน</t>
  </si>
  <si>
    <t>ไม่รับค่าป่วยการ</t>
  </si>
  <si>
    <t>รวมทุกบช.</t>
  </si>
  <si>
    <t>รพ.สต.บ้านสันคะยอม</t>
  </si>
  <si>
    <t>ศูนย์สาธารณสุขเทศบาลตำบลสันนาเม็ง</t>
  </si>
  <si>
    <t>ศูนย์สุขภาพชุมชนตำบลหนองหาร</t>
  </si>
  <si>
    <t>รพ.สต.บ้านหนองไคร้</t>
  </si>
  <si>
    <t>รพ.สต.บ้านป่าก้าง</t>
  </si>
  <si>
    <t>รพ.สต.บ้านสันพระเนตร</t>
  </si>
  <si>
    <t>รพ.สต.บ้านเจดีย์แม่ครัว</t>
  </si>
  <si>
    <t>รพ.สต.บ้านเมืองวะ</t>
  </si>
  <si>
    <t>รพ.สต.บ้านศรีบุญเรือง</t>
  </si>
  <si>
    <t>รพ.สต.บ้านร้องเม็ง</t>
  </si>
  <si>
    <t>รพ.สต.บ้านร่มหลวง</t>
  </si>
  <si>
    <t>รพ.สต.บ้านท่อ</t>
  </si>
  <si>
    <t>รพ.สต.บ้านหนองมะจับ</t>
  </si>
  <si>
    <t>รพ.สต.บ้านป่าเหมือด</t>
  </si>
  <si>
    <t>รพ.สต.บ้านแม่ฮักพัฒนาเฉลิมพระเกียรติ</t>
  </si>
  <si>
    <t>รวม</t>
  </si>
  <si>
    <t>รวมทุกบัญชี</t>
  </si>
  <si>
    <t>รวมทุกบัญชี และ รอออกคำสั่ง</t>
  </si>
  <si>
    <t>ตำบล</t>
  </si>
  <si>
    <t>จำนวน อสม. เป้าหมาย</t>
  </si>
  <si>
    <t>อสม.นับคาร์บตนเอง</t>
  </si>
  <si>
    <t>อสม.สอนประชาชนนับคาร์บ</t>
  </si>
  <si>
    <t>ประชาชนได้รับคำแนะนำการนับคาร์บ</t>
  </si>
  <si>
    <t>และความรู้สุขภาพ</t>
  </si>
  <si>
    <t>จำนวน</t>
  </si>
  <si>
    <t>ร้อยละ</t>
  </si>
  <si>
    <t>สันทรายหลวง</t>
  </si>
  <si>
    <t>สันทรายน้อย</t>
  </si>
  <si>
    <t>สันพระเนตร</t>
  </si>
  <si>
    <t>สันนาเม็ง</t>
  </si>
  <si>
    <t>สันป่าเปา</t>
  </si>
  <si>
    <t>หนองแหย่ง</t>
  </si>
  <si>
    <t>หนองจ๊อม</t>
  </si>
  <si>
    <t>หนองหาร</t>
  </si>
  <si>
    <t>แม่แฝก</t>
  </si>
  <si>
    <t>แม่แฝกใหม่</t>
  </si>
  <si>
    <t>เมืองเล็น</t>
  </si>
  <si>
    <t>ป่าไผ่</t>
  </si>
  <si>
    <t>จำนวน อสม.</t>
  </si>
  <si>
    <t>ที่คัดกรองสุขภาพตนเอง</t>
  </si>
  <si>
    <t>ค่า BMI</t>
  </si>
  <si>
    <t>ค่าความดันโลหิต</t>
  </si>
  <si>
    <t>ระดับน้ำตาลในเลือด</t>
  </si>
  <si>
    <t>ผอม</t>
  </si>
  <si>
    <t>ปกติ</t>
  </si>
  <si>
    <t>น้ำหนักเกิน</t>
  </si>
  <si>
    <t>อ้วน</t>
  </si>
  <si>
    <t>อ้วนมาก</t>
  </si>
  <si>
    <t>ดัชนีมวลกาย</t>
  </si>
  <si>
    <t>เกินมาตรฐาน</t>
  </si>
  <si>
    <t>เริ่มสูง</t>
  </si>
  <si>
    <t>สูง</t>
  </si>
  <si>
    <t>สูงมาก</t>
  </si>
  <si>
    <t>เสี่ยง</t>
  </si>
  <si>
    <t>ป่วย</t>
  </si>
  <si>
    <t>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</si>
</sst>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4" tint="-0.249977111117893"/>
      <name val="TH SarabunPSK"/>
      <family val="2"/>
    </font>
    <font>
      <b/>
      <sz val="16"/>
      <name val="TH SarabunPSK"/>
      <family val="2"/>
    </font>
    <font>
      <b/>
      <sz val="16"/>
      <color theme="4"/>
      <name val="TH SarabunPSK"/>
      <family val="2"/>
    </font>
    <font>
      <b/>
      <sz val="16"/>
      <color theme="9"/>
      <name val="TH SarabunPSK"/>
      <family val="2"/>
    </font>
    <font>
      <b/>
      <sz val="11"/>
      <color theme="1"/>
      <name val="TH SarabunPSK"/>
      <family val="2"/>
    </font>
    <font>
      <b/>
      <sz val="16"/>
      <color rgb="FF212529"/>
      <name val="TH SarabunPSK"/>
      <family val="2"/>
    </font>
    <font>
      <sz val="16"/>
      <color theme="1"/>
      <name val="TH SarabunPSK"/>
      <family val="2"/>
    </font>
    <font>
      <sz val="16"/>
      <color rgb="FF212529"/>
      <name val="TH SarabunPSK"/>
      <family val="2"/>
    </font>
    <font>
      <b/>
      <sz val="16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1E7D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Border="1" applyAlignment="1"/>
    <xf numFmtId="0" fontId="3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Fill="1" applyBorder="1"/>
    <xf numFmtId="3" fontId="7" fillId="2" borderId="2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3" fontId="8" fillId="6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3" fontId="3" fillId="8" borderId="2" xfId="0" applyNumberFormat="1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/>
    </xf>
    <xf numFmtId="3" fontId="8" fillId="5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8" fillId="9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horizontal="center"/>
    </xf>
    <xf numFmtId="3" fontId="3" fillId="7" borderId="2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3" fontId="5" fillId="7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/>
    <xf numFmtId="3" fontId="3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10" borderId="2" xfId="0" applyFont="1" applyFill="1" applyBorder="1" applyAlignment="1">
      <alignment horizontal="center" vertical="center" wrapText="1"/>
    </xf>
    <xf numFmtId="10" fontId="14" fillId="10" borderId="2" xfId="0" applyNumberFormat="1" applyFont="1" applyFill="1" applyBorder="1" applyAlignment="1">
      <alignment horizontal="center" vertical="center" wrapText="1"/>
    </xf>
    <xf numFmtId="3" fontId="15" fillId="11" borderId="2" xfId="0" applyNumberFormat="1" applyFont="1" applyFill="1" applyBorder="1" applyAlignment="1">
      <alignment horizontal="center" vertical="center" wrapText="1"/>
    </xf>
    <xf numFmtId="10" fontId="15" fillId="11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9BDC-7C64-4149-90C4-A0794C9EB916}">
  <dimension ref="A1:N21"/>
  <sheetViews>
    <sheetView tabSelected="1" topLeftCell="A10" workbookViewId="0">
      <selection activeCell="K26" sqref="K26"/>
    </sheetView>
  </sheetViews>
  <sheetFormatPr defaultRowHeight="15"/>
  <cols>
    <col min="2" max="2" width="31" bestFit="1" customWidth="1"/>
    <col min="6" max="6" width="10.140625" bestFit="1" customWidth="1"/>
    <col min="7" max="7" width="9.85546875" bestFit="1" customWidth="1"/>
  </cols>
  <sheetData>
    <row r="1" spans="1:14" ht="30.75">
      <c r="A1" s="1"/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.75">
      <c r="A2" s="58" t="s">
        <v>1</v>
      </c>
      <c r="B2" s="60" t="s">
        <v>2</v>
      </c>
      <c r="C2" s="62" t="s">
        <v>3</v>
      </c>
      <c r="D2" s="64" t="s">
        <v>4</v>
      </c>
      <c r="E2" s="66" t="s">
        <v>5</v>
      </c>
      <c r="F2" s="68" t="s">
        <v>6</v>
      </c>
      <c r="G2" s="2"/>
      <c r="H2" s="53" t="s">
        <v>7</v>
      </c>
      <c r="I2" s="55" t="s">
        <v>8</v>
      </c>
      <c r="J2" s="55"/>
      <c r="K2" s="55"/>
      <c r="L2" s="3"/>
      <c r="M2" s="4"/>
      <c r="N2" s="5"/>
    </row>
    <row r="3" spans="1:14" ht="192">
      <c r="A3" s="59"/>
      <c r="B3" s="61"/>
      <c r="C3" s="63"/>
      <c r="D3" s="65"/>
      <c r="E3" s="67"/>
      <c r="F3" s="69"/>
      <c r="G3" s="6" t="s">
        <v>9</v>
      </c>
      <c r="H3" s="54"/>
      <c r="I3" s="7" t="s">
        <v>10</v>
      </c>
      <c r="J3" s="8" t="s">
        <v>11</v>
      </c>
      <c r="K3" s="8" t="s">
        <v>12</v>
      </c>
      <c r="L3" s="9" t="s">
        <v>13</v>
      </c>
      <c r="M3" s="10" t="s">
        <v>14</v>
      </c>
      <c r="N3" s="11" t="s">
        <v>15</v>
      </c>
    </row>
    <row r="4" spans="1:14" ht="24">
      <c r="A4" s="12">
        <v>5965</v>
      </c>
      <c r="B4" s="13" t="s">
        <v>16</v>
      </c>
      <c r="C4" s="14">
        <v>18604</v>
      </c>
      <c r="D4" s="15">
        <v>154</v>
      </c>
      <c r="E4" s="16">
        <f t="shared" ref="E4:E18" si="0">D4-F4</f>
        <v>6</v>
      </c>
      <c r="F4" s="17">
        <v>148</v>
      </c>
      <c r="G4" s="18">
        <v>11463</v>
      </c>
      <c r="H4" s="19">
        <f>G4/L4</f>
        <v>77.452702702702709</v>
      </c>
      <c r="I4" s="20"/>
      <c r="J4" s="21"/>
      <c r="K4" s="21"/>
      <c r="L4" s="22">
        <f t="shared" ref="L4" si="1">F4+I4</f>
        <v>148</v>
      </c>
      <c r="M4" s="23"/>
      <c r="N4" s="24">
        <f t="shared" ref="N4" si="2">SUM(L4:M4)</f>
        <v>148</v>
      </c>
    </row>
    <row r="5" spans="1:14" ht="24">
      <c r="A5" s="12">
        <v>5967</v>
      </c>
      <c r="B5" s="13" t="s">
        <v>17</v>
      </c>
      <c r="C5" s="14">
        <v>13931</v>
      </c>
      <c r="D5" s="15">
        <v>128</v>
      </c>
      <c r="E5" s="16">
        <f t="shared" si="0"/>
        <v>4</v>
      </c>
      <c r="F5" s="17">
        <v>124</v>
      </c>
      <c r="G5" s="18">
        <v>8988</v>
      </c>
      <c r="H5" s="19">
        <f t="shared" ref="H5:H19" si="3">G5/L5</f>
        <v>72.483870967741936</v>
      </c>
      <c r="I5" s="20"/>
      <c r="J5" s="21">
        <v>3</v>
      </c>
      <c r="K5" s="21"/>
      <c r="L5" s="22">
        <f>F5+I5</f>
        <v>124</v>
      </c>
      <c r="M5" s="23">
        <v>1</v>
      </c>
      <c r="N5" s="24">
        <f t="shared" ref="N5:N18" si="4">SUM(L5:M5)</f>
        <v>125</v>
      </c>
    </row>
    <row r="6" spans="1:14" ht="24">
      <c r="A6" s="25">
        <v>77647</v>
      </c>
      <c r="B6" s="13" t="s">
        <v>18</v>
      </c>
      <c r="C6" s="14">
        <v>22777</v>
      </c>
      <c r="D6" s="15">
        <v>143</v>
      </c>
      <c r="E6" s="26">
        <f t="shared" si="0"/>
        <v>0</v>
      </c>
      <c r="F6" s="27">
        <v>143</v>
      </c>
      <c r="G6" s="18">
        <v>8260</v>
      </c>
      <c r="H6" s="19">
        <f t="shared" si="3"/>
        <v>53.986928104575163</v>
      </c>
      <c r="I6" s="28">
        <v>10</v>
      </c>
      <c r="J6" s="21">
        <v>2</v>
      </c>
      <c r="K6" s="21"/>
      <c r="L6" s="22">
        <f t="shared" ref="L6:L15" si="5">F6+I6</f>
        <v>153</v>
      </c>
      <c r="M6" s="29">
        <v>5</v>
      </c>
      <c r="N6" s="24">
        <f t="shared" si="4"/>
        <v>158</v>
      </c>
    </row>
    <row r="7" spans="1:14" ht="24">
      <c r="A7" s="12">
        <v>5971</v>
      </c>
      <c r="B7" s="13" t="s">
        <v>19</v>
      </c>
      <c r="C7" s="14">
        <v>20269</v>
      </c>
      <c r="D7" s="15">
        <v>285</v>
      </c>
      <c r="E7" s="26">
        <f>D7-F7</f>
        <v>0</v>
      </c>
      <c r="F7" s="17">
        <v>285</v>
      </c>
      <c r="G7" s="30">
        <v>11716</v>
      </c>
      <c r="H7" s="31">
        <f t="shared" si="3"/>
        <v>40.965034965034967</v>
      </c>
      <c r="I7" s="28">
        <v>1</v>
      </c>
      <c r="J7" s="21">
        <v>1</v>
      </c>
      <c r="K7" s="21"/>
      <c r="L7" s="22">
        <f t="shared" si="5"/>
        <v>286</v>
      </c>
      <c r="M7" s="23">
        <v>3</v>
      </c>
      <c r="N7" s="24">
        <f t="shared" si="4"/>
        <v>289</v>
      </c>
    </row>
    <row r="8" spans="1:14" ht="24">
      <c r="A8" s="12">
        <v>5968</v>
      </c>
      <c r="B8" s="13" t="s">
        <v>20</v>
      </c>
      <c r="C8" s="32">
        <v>3963</v>
      </c>
      <c r="D8" s="15">
        <v>72</v>
      </c>
      <c r="E8" s="16">
        <f t="shared" ref="E8:E9" si="6">D8-F8</f>
        <v>6</v>
      </c>
      <c r="F8" s="17">
        <v>66</v>
      </c>
      <c r="G8" s="18">
        <v>2662</v>
      </c>
      <c r="H8" s="31">
        <f t="shared" si="3"/>
        <v>40.333333333333336</v>
      </c>
      <c r="I8" s="20"/>
      <c r="J8" s="21">
        <v>7</v>
      </c>
      <c r="K8" s="21"/>
      <c r="L8" s="22">
        <f t="shared" si="5"/>
        <v>66</v>
      </c>
      <c r="M8" s="23">
        <v>2</v>
      </c>
      <c r="N8" s="24">
        <f t="shared" si="4"/>
        <v>68</v>
      </c>
    </row>
    <row r="9" spans="1:14" ht="24">
      <c r="A9" s="12">
        <v>5966</v>
      </c>
      <c r="B9" s="13" t="s">
        <v>21</v>
      </c>
      <c r="C9" s="32">
        <v>8090</v>
      </c>
      <c r="D9" s="15">
        <v>116</v>
      </c>
      <c r="E9" s="26">
        <f t="shared" si="6"/>
        <v>0</v>
      </c>
      <c r="F9" s="17">
        <v>116</v>
      </c>
      <c r="G9" s="18">
        <v>4382</v>
      </c>
      <c r="H9" s="31">
        <f t="shared" si="3"/>
        <v>35.338709677419352</v>
      </c>
      <c r="I9" s="28">
        <v>8</v>
      </c>
      <c r="J9" s="21"/>
      <c r="K9" s="21"/>
      <c r="L9" s="22">
        <f t="shared" si="5"/>
        <v>124</v>
      </c>
      <c r="M9" s="23">
        <v>3</v>
      </c>
      <c r="N9" s="24">
        <f t="shared" si="4"/>
        <v>127</v>
      </c>
    </row>
    <row r="10" spans="1:14" ht="24">
      <c r="A10" s="12">
        <v>5974</v>
      </c>
      <c r="B10" s="13" t="s">
        <v>22</v>
      </c>
      <c r="C10" s="32">
        <v>6656</v>
      </c>
      <c r="D10" s="15">
        <v>137</v>
      </c>
      <c r="E10" s="26">
        <f t="shared" si="0"/>
        <v>0</v>
      </c>
      <c r="F10" s="17">
        <v>137</v>
      </c>
      <c r="G10" s="18">
        <v>4371</v>
      </c>
      <c r="H10" s="31">
        <f t="shared" si="3"/>
        <v>28.2</v>
      </c>
      <c r="I10" s="28">
        <v>18</v>
      </c>
      <c r="J10" s="21">
        <v>1</v>
      </c>
      <c r="K10" s="21"/>
      <c r="L10" s="22">
        <f t="shared" si="5"/>
        <v>155</v>
      </c>
      <c r="M10" s="23">
        <v>5</v>
      </c>
      <c r="N10" s="24">
        <f>SUM(L10:M10)</f>
        <v>160</v>
      </c>
    </row>
    <row r="11" spans="1:14" ht="24">
      <c r="A11" s="12">
        <v>5975</v>
      </c>
      <c r="B11" s="13" t="s">
        <v>23</v>
      </c>
      <c r="C11" s="14">
        <v>4356</v>
      </c>
      <c r="D11" s="15">
        <v>71</v>
      </c>
      <c r="E11" s="26">
        <f>D11-F11</f>
        <v>0</v>
      </c>
      <c r="F11" s="17">
        <v>71</v>
      </c>
      <c r="G11" s="30">
        <v>1868</v>
      </c>
      <c r="H11" s="31">
        <f>G11/L11</f>
        <v>23.948717948717949</v>
      </c>
      <c r="I11" s="28">
        <v>7</v>
      </c>
      <c r="J11" s="21"/>
      <c r="K11" s="21"/>
      <c r="L11" s="22">
        <f>F11+I11</f>
        <v>78</v>
      </c>
      <c r="M11" s="23">
        <v>2</v>
      </c>
      <c r="N11" s="24">
        <f>SUM(L11:M11)</f>
        <v>80</v>
      </c>
    </row>
    <row r="12" spans="1:14" ht="24">
      <c r="A12" s="12">
        <v>5977</v>
      </c>
      <c r="B12" s="33" t="s">
        <v>24</v>
      </c>
      <c r="C12" s="14">
        <v>11553</v>
      </c>
      <c r="D12" s="15">
        <v>163</v>
      </c>
      <c r="E12" s="26">
        <f t="shared" si="0"/>
        <v>0</v>
      </c>
      <c r="F12" s="17">
        <v>163</v>
      </c>
      <c r="G12" s="18">
        <v>4365</v>
      </c>
      <c r="H12" s="31">
        <f t="shared" si="3"/>
        <v>22.270408163265305</v>
      </c>
      <c r="I12" s="28">
        <v>33</v>
      </c>
      <c r="J12" s="21"/>
      <c r="K12" s="21"/>
      <c r="L12" s="22">
        <f t="shared" si="5"/>
        <v>196</v>
      </c>
      <c r="M12" s="23"/>
      <c r="N12" s="24">
        <f t="shared" si="4"/>
        <v>196</v>
      </c>
    </row>
    <row r="13" spans="1:14" ht="24">
      <c r="A13" s="12">
        <v>5969</v>
      </c>
      <c r="B13" s="13" t="s">
        <v>25</v>
      </c>
      <c r="C13" s="32">
        <v>2867</v>
      </c>
      <c r="D13" s="15">
        <v>78</v>
      </c>
      <c r="E13" s="26">
        <f>D13-F13</f>
        <v>0</v>
      </c>
      <c r="F13" s="17">
        <v>78</v>
      </c>
      <c r="G13" s="18">
        <v>1845</v>
      </c>
      <c r="H13" s="31">
        <f t="shared" si="3"/>
        <v>21.453488372093023</v>
      </c>
      <c r="I13" s="28">
        <v>8</v>
      </c>
      <c r="J13" s="21"/>
      <c r="K13" s="21"/>
      <c r="L13" s="22">
        <f>F13+I13+E13</f>
        <v>86</v>
      </c>
      <c r="M13" s="23">
        <v>4</v>
      </c>
      <c r="N13" s="24">
        <f>SUM(L13:M13)</f>
        <v>90</v>
      </c>
    </row>
    <row r="14" spans="1:14" ht="24">
      <c r="A14" s="12">
        <v>5973</v>
      </c>
      <c r="B14" s="13" t="s">
        <v>26</v>
      </c>
      <c r="C14" s="14">
        <v>5383</v>
      </c>
      <c r="D14" s="15">
        <v>150</v>
      </c>
      <c r="E14" s="26">
        <f t="shared" ref="E14" si="7">D14-F14</f>
        <v>0</v>
      </c>
      <c r="F14" s="27">
        <v>150</v>
      </c>
      <c r="G14" s="18">
        <v>2492</v>
      </c>
      <c r="H14" s="34">
        <f>G14/L14</f>
        <v>16.287581699346404</v>
      </c>
      <c r="I14" s="28">
        <v>3</v>
      </c>
      <c r="J14" s="21"/>
      <c r="K14" s="35"/>
      <c r="L14" s="22">
        <f>F14+I14</f>
        <v>153</v>
      </c>
      <c r="M14" s="29"/>
      <c r="N14" s="24">
        <f t="shared" ref="N14" si="8">SUM(L14:M14)</f>
        <v>153</v>
      </c>
    </row>
    <row r="15" spans="1:14" ht="24">
      <c r="A15" s="12">
        <v>5964</v>
      </c>
      <c r="B15" s="13" t="s">
        <v>27</v>
      </c>
      <c r="C15" s="32">
        <v>7642</v>
      </c>
      <c r="D15" s="15">
        <v>160</v>
      </c>
      <c r="E15" s="26">
        <f t="shared" si="0"/>
        <v>0</v>
      </c>
      <c r="F15" s="17">
        <v>160</v>
      </c>
      <c r="G15" s="18">
        <v>2772</v>
      </c>
      <c r="H15" s="34">
        <f t="shared" si="3"/>
        <v>16.023121387283236</v>
      </c>
      <c r="I15" s="28">
        <v>13</v>
      </c>
      <c r="J15" s="21"/>
      <c r="K15" s="21"/>
      <c r="L15" s="22">
        <f t="shared" si="5"/>
        <v>173</v>
      </c>
      <c r="M15" s="23">
        <v>7</v>
      </c>
      <c r="N15" s="24">
        <f t="shared" si="4"/>
        <v>180</v>
      </c>
    </row>
    <row r="16" spans="1:14" ht="24">
      <c r="A16" s="12">
        <v>5972</v>
      </c>
      <c r="B16" s="13" t="s">
        <v>28</v>
      </c>
      <c r="C16" s="32">
        <v>2963</v>
      </c>
      <c r="D16" s="15">
        <v>104</v>
      </c>
      <c r="E16" s="26">
        <f>D16-F16</f>
        <v>0</v>
      </c>
      <c r="F16" s="17">
        <v>104</v>
      </c>
      <c r="G16" s="18">
        <v>1603</v>
      </c>
      <c r="H16" s="34">
        <f>G16/L16</f>
        <v>15.122641509433961</v>
      </c>
      <c r="I16" s="28">
        <v>2</v>
      </c>
      <c r="J16" s="21"/>
      <c r="K16" s="21"/>
      <c r="L16" s="22">
        <f>F16+I16</f>
        <v>106</v>
      </c>
      <c r="M16" s="29">
        <v>6</v>
      </c>
      <c r="N16" s="24">
        <f>SUM(L16:M16)</f>
        <v>112</v>
      </c>
    </row>
    <row r="17" spans="1:14" ht="24">
      <c r="A17" s="12">
        <v>5976</v>
      </c>
      <c r="B17" s="13" t="s">
        <v>29</v>
      </c>
      <c r="C17" s="32">
        <v>6794</v>
      </c>
      <c r="D17" s="15">
        <v>219</v>
      </c>
      <c r="E17" s="26">
        <f t="shared" si="0"/>
        <v>0</v>
      </c>
      <c r="F17" s="17">
        <v>219</v>
      </c>
      <c r="G17" s="30">
        <v>3578</v>
      </c>
      <c r="H17" s="34">
        <f t="shared" si="3"/>
        <v>14.311999999999999</v>
      </c>
      <c r="I17" s="28">
        <v>31</v>
      </c>
      <c r="J17" s="21"/>
      <c r="K17" s="21"/>
      <c r="L17" s="22">
        <f>F17+I17+E17</f>
        <v>250</v>
      </c>
      <c r="M17" s="23">
        <v>6</v>
      </c>
      <c r="N17" s="24">
        <f>SUM(L17:M17)</f>
        <v>256</v>
      </c>
    </row>
    <row r="18" spans="1:14" ht="24">
      <c r="A18" s="12">
        <v>5970</v>
      </c>
      <c r="B18" s="13" t="s">
        <v>30</v>
      </c>
      <c r="C18" s="14">
        <v>2838</v>
      </c>
      <c r="D18" s="15">
        <v>78</v>
      </c>
      <c r="E18" s="26">
        <f t="shared" si="0"/>
        <v>0</v>
      </c>
      <c r="F18" s="17">
        <v>78</v>
      </c>
      <c r="G18" s="18">
        <v>1229</v>
      </c>
      <c r="H18" s="34">
        <f t="shared" si="3"/>
        <v>13.358695652173912</v>
      </c>
      <c r="I18" s="28">
        <v>14</v>
      </c>
      <c r="J18" s="21">
        <v>3</v>
      </c>
      <c r="K18" s="35"/>
      <c r="L18" s="22">
        <f>F18+I18</f>
        <v>92</v>
      </c>
      <c r="M18" s="29">
        <v>5</v>
      </c>
      <c r="N18" s="24">
        <f t="shared" si="4"/>
        <v>97</v>
      </c>
    </row>
    <row r="19" spans="1:14" ht="24.75" thickBot="1">
      <c r="A19" s="56" t="s">
        <v>31</v>
      </c>
      <c r="B19" s="57"/>
      <c r="C19" s="36">
        <f>SUM(C4:C18)</f>
        <v>138686</v>
      </c>
      <c r="D19" s="37">
        <f>SUM(D4:D18)</f>
        <v>2058</v>
      </c>
      <c r="E19" s="16">
        <f>D19-F19</f>
        <v>16</v>
      </c>
      <c r="F19" s="38">
        <f>SUM(F4:F18)</f>
        <v>2042</v>
      </c>
      <c r="G19" s="39">
        <f>SUM(G4:G18)</f>
        <v>71594</v>
      </c>
      <c r="H19" s="40">
        <f t="shared" si="3"/>
        <v>32.691324200913243</v>
      </c>
      <c r="I19" s="41">
        <f>SUM(I4:I18)</f>
        <v>148</v>
      </c>
      <c r="J19" s="24">
        <f>SUM(J4:J18)</f>
        <v>17</v>
      </c>
      <c r="K19" s="42"/>
      <c r="L19" s="22">
        <f>F19+I19</f>
        <v>2190</v>
      </c>
      <c r="M19" s="29">
        <f>SUM(M4:M18)</f>
        <v>49</v>
      </c>
      <c r="N19" s="24">
        <f>SUM(L19:M19)</f>
        <v>2239</v>
      </c>
    </row>
    <row r="20" spans="1:14" ht="24.75" thickBot="1">
      <c r="A20" s="43"/>
      <c r="B20" s="44" t="s">
        <v>32</v>
      </c>
      <c r="C20" s="44"/>
      <c r="D20" s="45">
        <f>L19+M19</f>
        <v>2239</v>
      </c>
      <c r="E20" s="46"/>
      <c r="F20" s="43"/>
      <c r="G20" s="43"/>
      <c r="H20" s="43"/>
      <c r="I20" s="47"/>
      <c r="J20" s="48"/>
      <c r="K20" s="43"/>
      <c r="L20" s="49"/>
      <c r="M20" s="50"/>
      <c r="N20" s="5"/>
    </row>
    <row r="21" spans="1:14" ht="24.75" thickBot="1">
      <c r="A21" s="43"/>
      <c r="B21" s="44" t="s">
        <v>33</v>
      </c>
      <c r="C21" s="44"/>
      <c r="D21" s="51">
        <f>D20+J19</f>
        <v>2256</v>
      </c>
      <c r="E21" s="43"/>
      <c r="F21" s="43"/>
      <c r="G21" s="43"/>
      <c r="H21" s="43"/>
      <c r="I21" s="43"/>
      <c r="J21" s="43"/>
      <c r="K21" s="43"/>
      <c r="L21" s="47"/>
      <c r="M21" s="50"/>
      <c r="N21" s="5"/>
    </row>
  </sheetData>
  <mergeCells count="9">
    <mergeCell ref="H2:H3"/>
    <mergeCell ref="I2:K2"/>
    <mergeCell ref="A19:B19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FED5-864E-4EAE-BDE3-5270A0DA6E94}">
  <dimension ref="A1:G15"/>
  <sheetViews>
    <sheetView workbookViewId="0">
      <selection activeCell="B9" sqref="B9"/>
    </sheetView>
  </sheetViews>
  <sheetFormatPr defaultColWidth="8.85546875" defaultRowHeight="17.25"/>
  <cols>
    <col min="1" max="1" width="16.42578125" style="52" customWidth="1"/>
    <col min="2" max="2" width="29.140625" style="52" customWidth="1"/>
    <col min="3" max="3" width="11" style="52" customWidth="1"/>
    <col min="4" max="4" width="10.5703125" style="52" customWidth="1"/>
    <col min="5" max="5" width="11.7109375" style="52" customWidth="1"/>
    <col min="6" max="6" width="14.42578125" style="52" customWidth="1"/>
    <col min="7" max="7" width="32.140625" style="52" customWidth="1"/>
    <col min="8" max="16384" width="8.85546875" style="52"/>
  </cols>
  <sheetData>
    <row r="1" spans="1:7" ht="24">
      <c r="A1" s="75" t="s">
        <v>34</v>
      </c>
      <c r="B1" s="75" t="s">
        <v>35</v>
      </c>
      <c r="C1" s="76" t="s">
        <v>36</v>
      </c>
      <c r="D1" s="77"/>
      <c r="E1" s="76" t="s">
        <v>37</v>
      </c>
      <c r="F1" s="78"/>
      <c r="G1" s="79" t="s">
        <v>38</v>
      </c>
    </row>
    <row r="2" spans="1:7" ht="24">
      <c r="A2" s="80"/>
      <c r="B2" s="80"/>
      <c r="C2" s="81" t="s">
        <v>40</v>
      </c>
      <c r="D2" s="81" t="s">
        <v>41</v>
      </c>
      <c r="E2" s="81" t="s">
        <v>40</v>
      </c>
      <c r="F2" s="82" t="s">
        <v>41</v>
      </c>
      <c r="G2" s="83" t="s">
        <v>39</v>
      </c>
    </row>
    <row r="3" spans="1:7" ht="24">
      <c r="A3" s="25" t="s">
        <v>42</v>
      </c>
      <c r="B3" s="25">
        <v>162</v>
      </c>
      <c r="C3" s="25">
        <v>174</v>
      </c>
      <c r="D3" s="72">
        <v>1</v>
      </c>
      <c r="E3" s="25">
        <v>174</v>
      </c>
      <c r="F3" s="72">
        <v>1</v>
      </c>
      <c r="G3" s="74">
        <v>4345</v>
      </c>
    </row>
    <row r="4" spans="1:7" ht="24">
      <c r="A4" s="25" t="s">
        <v>43</v>
      </c>
      <c r="B4" s="25">
        <v>148</v>
      </c>
      <c r="C4" s="25">
        <v>148</v>
      </c>
      <c r="D4" s="72">
        <v>1</v>
      </c>
      <c r="E4" s="25">
        <v>148</v>
      </c>
      <c r="F4" s="72">
        <v>1</v>
      </c>
      <c r="G4" s="73">
        <v>7574</v>
      </c>
    </row>
    <row r="5" spans="1:7" ht="24">
      <c r="A5" s="25" t="s">
        <v>44</v>
      </c>
      <c r="B5" s="25">
        <v>118</v>
      </c>
      <c r="C5" s="25">
        <v>124</v>
      </c>
      <c r="D5" s="72">
        <v>1</v>
      </c>
      <c r="E5" s="25">
        <v>124</v>
      </c>
      <c r="F5" s="72">
        <v>1</v>
      </c>
      <c r="G5" s="73">
        <v>3324</v>
      </c>
    </row>
    <row r="6" spans="1:7" ht="24">
      <c r="A6" s="25" t="s">
        <v>45</v>
      </c>
      <c r="B6" s="25">
        <v>125</v>
      </c>
      <c r="C6" s="25">
        <v>125</v>
      </c>
      <c r="D6" s="72">
        <v>1</v>
      </c>
      <c r="E6" s="25">
        <v>125</v>
      </c>
      <c r="F6" s="72">
        <v>1</v>
      </c>
      <c r="G6" s="73">
        <v>3143</v>
      </c>
    </row>
    <row r="7" spans="1:7" ht="24">
      <c r="A7" s="25" t="s">
        <v>46</v>
      </c>
      <c r="B7" s="25">
        <v>66</v>
      </c>
      <c r="C7" s="25">
        <v>67</v>
      </c>
      <c r="D7" s="72">
        <v>1</v>
      </c>
      <c r="E7" s="25">
        <v>67</v>
      </c>
      <c r="F7" s="72">
        <v>1</v>
      </c>
      <c r="G7" s="73">
        <v>1776</v>
      </c>
    </row>
    <row r="8" spans="1:7" ht="24">
      <c r="A8" s="25" t="s">
        <v>47</v>
      </c>
      <c r="B8" s="25">
        <v>157</v>
      </c>
      <c r="C8" s="25">
        <v>178</v>
      </c>
      <c r="D8" s="72">
        <v>1</v>
      </c>
      <c r="E8" s="25">
        <v>177</v>
      </c>
      <c r="F8" s="72">
        <v>1</v>
      </c>
      <c r="G8" s="73">
        <v>3853</v>
      </c>
    </row>
    <row r="9" spans="1:7" ht="24">
      <c r="A9" s="25" t="s">
        <v>48</v>
      </c>
      <c r="B9" s="25">
        <v>285</v>
      </c>
      <c r="C9" s="25">
        <v>287</v>
      </c>
      <c r="D9" s="72">
        <v>1</v>
      </c>
      <c r="E9" s="25">
        <v>285</v>
      </c>
      <c r="F9" s="72">
        <v>1</v>
      </c>
      <c r="G9" s="73">
        <v>5290</v>
      </c>
    </row>
    <row r="10" spans="1:7" ht="24">
      <c r="A10" s="25" t="s">
        <v>49</v>
      </c>
      <c r="B10" s="25">
        <v>146</v>
      </c>
      <c r="C10" s="25">
        <v>153</v>
      </c>
      <c r="D10" s="72">
        <v>1</v>
      </c>
      <c r="E10" s="25">
        <v>151</v>
      </c>
      <c r="F10" s="72">
        <v>1</v>
      </c>
      <c r="G10" s="73">
        <v>10728</v>
      </c>
    </row>
    <row r="11" spans="1:7" ht="24">
      <c r="A11" s="25" t="s">
        <v>50</v>
      </c>
      <c r="B11" s="25">
        <v>257</v>
      </c>
      <c r="C11" s="25">
        <v>262</v>
      </c>
      <c r="D11" s="72">
        <v>1</v>
      </c>
      <c r="E11" s="25">
        <v>263</v>
      </c>
      <c r="F11" s="72">
        <v>1</v>
      </c>
      <c r="G11" s="73">
        <v>5750</v>
      </c>
    </row>
    <row r="12" spans="1:7" ht="24">
      <c r="A12" s="25" t="s">
        <v>51</v>
      </c>
      <c r="B12" s="25">
        <v>139</v>
      </c>
      <c r="C12" s="25">
        <v>156</v>
      </c>
      <c r="D12" s="72">
        <v>1</v>
      </c>
      <c r="E12" s="25">
        <v>155</v>
      </c>
      <c r="F12" s="72">
        <v>1</v>
      </c>
      <c r="G12" s="73">
        <v>5571</v>
      </c>
    </row>
    <row r="13" spans="1:7" ht="24">
      <c r="A13" s="25" t="s">
        <v>52</v>
      </c>
      <c r="B13" s="25">
        <v>73</v>
      </c>
      <c r="C13" s="25">
        <v>78</v>
      </c>
      <c r="D13" s="72">
        <v>1</v>
      </c>
      <c r="E13" s="25">
        <v>78</v>
      </c>
      <c r="F13" s="72">
        <v>1</v>
      </c>
      <c r="G13" s="73">
        <v>2571</v>
      </c>
    </row>
    <row r="14" spans="1:7" ht="24">
      <c r="A14" s="25" t="s">
        <v>53</v>
      </c>
      <c r="B14" s="25">
        <v>385</v>
      </c>
      <c r="C14" s="25">
        <v>436</v>
      </c>
      <c r="D14" s="72">
        <v>1</v>
      </c>
      <c r="E14" s="25">
        <v>426</v>
      </c>
      <c r="F14" s="72">
        <v>1</v>
      </c>
      <c r="G14" s="73">
        <v>9444</v>
      </c>
    </row>
    <row r="15" spans="1:7" ht="24">
      <c r="A15" s="25" t="s">
        <v>31</v>
      </c>
      <c r="B15" s="73">
        <v>2061</v>
      </c>
      <c r="C15" s="73">
        <v>2188</v>
      </c>
      <c r="D15" s="72">
        <v>1</v>
      </c>
      <c r="E15" s="73">
        <v>2173</v>
      </c>
      <c r="F15" s="72">
        <v>1</v>
      </c>
      <c r="G15" s="73">
        <v>63369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8F12-74AF-46F9-A1A8-B0C9F44AD444}">
  <dimension ref="A1:AE17"/>
  <sheetViews>
    <sheetView zoomScale="68" zoomScaleNormal="68" workbookViewId="0">
      <selection activeCell="Q29" sqref="Q29"/>
    </sheetView>
  </sheetViews>
  <sheetFormatPr defaultRowHeight="15"/>
  <cols>
    <col min="1" max="1" width="16.28515625" style="89" customWidth="1"/>
    <col min="2" max="2" width="16.7109375" style="89" customWidth="1"/>
    <col min="3" max="3" width="10.140625" style="89" customWidth="1"/>
    <col min="4" max="4" width="12.5703125" style="89" customWidth="1"/>
    <col min="5" max="16384" width="9.140625" style="89"/>
  </cols>
  <sheetData>
    <row r="1" spans="1:31" ht="24">
      <c r="A1" s="84" t="s">
        <v>34</v>
      </c>
      <c r="B1" s="84" t="s">
        <v>54</v>
      </c>
      <c r="C1" s="70" t="s">
        <v>54</v>
      </c>
      <c r="D1" s="70"/>
      <c r="E1" s="94" t="s">
        <v>56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6" t="s">
        <v>57</v>
      </c>
      <c r="R1" s="96"/>
      <c r="S1" s="96"/>
      <c r="T1" s="96"/>
      <c r="U1" s="96"/>
      <c r="V1" s="96"/>
      <c r="W1" s="96"/>
      <c r="X1" s="96"/>
      <c r="Y1" s="97" t="s">
        <v>58</v>
      </c>
      <c r="Z1" s="97"/>
      <c r="AA1" s="97"/>
      <c r="AB1" s="97"/>
      <c r="AC1" s="97"/>
      <c r="AD1" s="97"/>
      <c r="AE1" s="88"/>
    </row>
    <row r="2" spans="1:31" ht="24" customHeight="1">
      <c r="A2" s="84"/>
      <c r="B2" s="84"/>
      <c r="C2" s="70" t="s">
        <v>55</v>
      </c>
      <c r="D2" s="70"/>
      <c r="E2" s="70" t="s">
        <v>59</v>
      </c>
      <c r="F2" s="70"/>
      <c r="G2" s="70" t="s">
        <v>60</v>
      </c>
      <c r="H2" s="70"/>
      <c r="I2" s="70" t="s">
        <v>61</v>
      </c>
      <c r="J2" s="70"/>
      <c r="K2" s="70" t="s">
        <v>62</v>
      </c>
      <c r="L2" s="70"/>
      <c r="M2" s="70" t="s">
        <v>63</v>
      </c>
      <c r="N2" s="70"/>
      <c r="O2" s="95" t="s">
        <v>64</v>
      </c>
      <c r="P2" s="71"/>
      <c r="Q2" s="70" t="s">
        <v>60</v>
      </c>
      <c r="R2" s="70"/>
      <c r="S2" s="70" t="s">
        <v>66</v>
      </c>
      <c r="T2" s="70"/>
      <c r="U2" s="70" t="s">
        <v>67</v>
      </c>
      <c r="V2" s="70"/>
      <c r="W2" s="70" t="s">
        <v>68</v>
      </c>
      <c r="X2" s="70"/>
      <c r="Y2" s="70" t="s">
        <v>60</v>
      </c>
      <c r="Z2" s="70"/>
      <c r="AA2" s="70" t="s">
        <v>69</v>
      </c>
      <c r="AB2" s="70"/>
      <c r="AC2" s="70" t="s">
        <v>70</v>
      </c>
      <c r="AD2" s="70"/>
      <c r="AE2" s="88"/>
    </row>
    <row r="3" spans="1:31" ht="24" customHeight="1">
      <c r="A3" s="84"/>
      <c r="B3" s="84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95" t="s">
        <v>65</v>
      </c>
      <c r="P3" s="71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88"/>
    </row>
    <row r="4" spans="1:31" ht="24">
      <c r="A4" s="84"/>
      <c r="B4" s="84"/>
      <c r="C4" s="85" t="s">
        <v>71</v>
      </c>
      <c r="D4" s="85" t="s">
        <v>41</v>
      </c>
      <c r="E4" s="85" t="s">
        <v>71</v>
      </c>
      <c r="F4" s="85" t="s">
        <v>41</v>
      </c>
      <c r="G4" s="85" t="s">
        <v>71</v>
      </c>
      <c r="H4" s="85" t="s">
        <v>41</v>
      </c>
      <c r="I4" s="85" t="s">
        <v>71</v>
      </c>
      <c r="J4" s="85" t="s">
        <v>41</v>
      </c>
      <c r="K4" s="85" t="s">
        <v>71</v>
      </c>
      <c r="L4" s="85" t="s">
        <v>41</v>
      </c>
      <c r="M4" s="85" t="s">
        <v>71</v>
      </c>
      <c r="N4" s="85" t="s">
        <v>41</v>
      </c>
      <c r="O4" s="85" t="s">
        <v>71</v>
      </c>
      <c r="P4" s="85" t="s">
        <v>41</v>
      </c>
      <c r="Q4" s="85" t="s">
        <v>71</v>
      </c>
      <c r="R4" s="85" t="s">
        <v>41</v>
      </c>
      <c r="S4" s="85" t="s">
        <v>71</v>
      </c>
      <c r="T4" s="85" t="s">
        <v>41</v>
      </c>
      <c r="U4" s="85" t="s">
        <v>71</v>
      </c>
      <c r="V4" s="85" t="s">
        <v>41</v>
      </c>
      <c r="W4" s="85" t="s">
        <v>71</v>
      </c>
      <c r="X4" s="85" t="s">
        <v>41</v>
      </c>
      <c r="Y4" s="85" t="s">
        <v>71</v>
      </c>
      <c r="Z4" s="85" t="s">
        <v>41</v>
      </c>
      <c r="AA4" s="85" t="s">
        <v>71</v>
      </c>
      <c r="AB4" s="85" t="s">
        <v>41</v>
      </c>
      <c r="AC4" s="85" t="s">
        <v>71</v>
      </c>
      <c r="AD4" s="85" t="s">
        <v>41</v>
      </c>
      <c r="AE4" s="88"/>
    </row>
    <row r="5" spans="1:31" ht="24">
      <c r="A5" s="86" t="s">
        <v>42</v>
      </c>
      <c r="B5" s="90">
        <v>162</v>
      </c>
      <c r="C5" s="90">
        <v>174</v>
      </c>
      <c r="D5" s="91">
        <v>1.0741000000000001</v>
      </c>
      <c r="E5" s="90">
        <v>7</v>
      </c>
      <c r="F5" s="91">
        <v>4.02E-2</v>
      </c>
      <c r="G5" s="90">
        <v>49</v>
      </c>
      <c r="H5" s="91">
        <v>0.28160000000000002</v>
      </c>
      <c r="I5" s="90">
        <v>33</v>
      </c>
      <c r="J5" s="91">
        <v>0.18970000000000001</v>
      </c>
      <c r="K5" s="90">
        <v>55</v>
      </c>
      <c r="L5" s="91">
        <v>0.31609999999999999</v>
      </c>
      <c r="M5" s="90">
        <v>30</v>
      </c>
      <c r="N5" s="91">
        <v>0.1724</v>
      </c>
      <c r="O5" s="90">
        <v>118</v>
      </c>
      <c r="P5" s="91">
        <v>0.67820000000000003</v>
      </c>
      <c r="Q5" s="90">
        <v>83</v>
      </c>
      <c r="R5" s="91">
        <v>0.47699999999999998</v>
      </c>
      <c r="S5" s="90">
        <v>59</v>
      </c>
      <c r="T5" s="91">
        <v>0.33910000000000001</v>
      </c>
      <c r="U5" s="90">
        <v>26</v>
      </c>
      <c r="V5" s="91">
        <v>0.14940000000000001</v>
      </c>
      <c r="W5" s="90">
        <v>6</v>
      </c>
      <c r="X5" s="91">
        <v>3.4500000000000003E-2</v>
      </c>
      <c r="Y5" s="90">
        <v>108</v>
      </c>
      <c r="Z5" s="91">
        <v>0.62070000000000003</v>
      </c>
      <c r="AA5" s="90">
        <v>51</v>
      </c>
      <c r="AB5" s="91">
        <v>0.29310000000000003</v>
      </c>
      <c r="AC5" s="90">
        <v>15</v>
      </c>
      <c r="AD5" s="91">
        <v>8.6199999999999999E-2</v>
      </c>
    </row>
    <row r="6" spans="1:31" ht="24">
      <c r="A6" s="86" t="s">
        <v>43</v>
      </c>
      <c r="B6" s="90">
        <v>148</v>
      </c>
      <c r="C6" s="90">
        <v>148</v>
      </c>
      <c r="D6" s="91">
        <v>1</v>
      </c>
      <c r="E6" s="90">
        <v>6</v>
      </c>
      <c r="F6" s="91">
        <v>4.0500000000000001E-2</v>
      </c>
      <c r="G6" s="90">
        <v>43</v>
      </c>
      <c r="H6" s="91">
        <v>0.29049999999999998</v>
      </c>
      <c r="I6" s="90">
        <v>36</v>
      </c>
      <c r="J6" s="91">
        <v>0.2432</v>
      </c>
      <c r="K6" s="90">
        <v>43</v>
      </c>
      <c r="L6" s="91">
        <v>0.29049999999999998</v>
      </c>
      <c r="M6" s="90">
        <v>20</v>
      </c>
      <c r="N6" s="91">
        <v>0.1351</v>
      </c>
      <c r="O6" s="90">
        <v>99</v>
      </c>
      <c r="P6" s="91">
        <v>0.66890000000000005</v>
      </c>
      <c r="Q6" s="90">
        <v>64</v>
      </c>
      <c r="R6" s="91">
        <v>0.43240000000000001</v>
      </c>
      <c r="S6" s="90">
        <v>56</v>
      </c>
      <c r="T6" s="91">
        <v>0.37840000000000001</v>
      </c>
      <c r="U6" s="90">
        <v>22</v>
      </c>
      <c r="V6" s="91">
        <v>0.14860000000000001</v>
      </c>
      <c r="W6" s="90">
        <v>6</v>
      </c>
      <c r="X6" s="91">
        <v>4.0500000000000001E-2</v>
      </c>
      <c r="Y6" s="90">
        <v>85</v>
      </c>
      <c r="Z6" s="91">
        <v>0.57430000000000003</v>
      </c>
      <c r="AA6" s="90">
        <v>50</v>
      </c>
      <c r="AB6" s="91">
        <v>0.33779999999999999</v>
      </c>
      <c r="AC6" s="90">
        <v>13</v>
      </c>
      <c r="AD6" s="91">
        <v>8.7800000000000003E-2</v>
      </c>
      <c r="AE6" s="88"/>
    </row>
    <row r="7" spans="1:31" ht="24">
      <c r="A7" s="86" t="s">
        <v>44</v>
      </c>
      <c r="B7" s="90">
        <v>118</v>
      </c>
      <c r="C7" s="90">
        <v>124</v>
      </c>
      <c r="D7" s="91">
        <v>1.0508</v>
      </c>
      <c r="E7" s="90">
        <v>4</v>
      </c>
      <c r="F7" s="91">
        <v>3.2300000000000002E-2</v>
      </c>
      <c r="G7" s="90">
        <v>36</v>
      </c>
      <c r="H7" s="91">
        <v>0.2903</v>
      </c>
      <c r="I7" s="90">
        <v>33</v>
      </c>
      <c r="J7" s="91">
        <v>0.2661</v>
      </c>
      <c r="K7" s="90">
        <v>35</v>
      </c>
      <c r="L7" s="91">
        <v>0.2823</v>
      </c>
      <c r="M7" s="90">
        <v>16</v>
      </c>
      <c r="N7" s="91">
        <v>0.129</v>
      </c>
      <c r="O7" s="90">
        <v>84</v>
      </c>
      <c r="P7" s="91">
        <v>0.6774</v>
      </c>
      <c r="Q7" s="90">
        <v>56</v>
      </c>
      <c r="R7" s="91">
        <v>0.4516</v>
      </c>
      <c r="S7" s="90">
        <v>43</v>
      </c>
      <c r="T7" s="91">
        <v>0.3468</v>
      </c>
      <c r="U7" s="90">
        <v>22</v>
      </c>
      <c r="V7" s="91">
        <v>0.1774</v>
      </c>
      <c r="W7" s="90">
        <v>2</v>
      </c>
      <c r="X7" s="91">
        <v>1.61E-2</v>
      </c>
      <c r="Y7" s="90">
        <v>88</v>
      </c>
      <c r="Z7" s="91">
        <v>0.7097</v>
      </c>
      <c r="AA7" s="90">
        <v>25</v>
      </c>
      <c r="AB7" s="91">
        <v>0.2016</v>
      </c>
      <c r="AC7" s="90">
        <v>11</v>
      </c>
      <c r="AD7" s="91">
        <v>8.8700000000000001E-2</v>
      </c>
      <c r="AE7" s="88"/>
    </row>
    <row r="8" spans="1:31" ht="24">
      <c r="A8" s="86" t="s">
        <v>45</v>
      </c>
      <c r="B8" s="90">
        <v>125</v>
      </c>
      <c r="C8" s="90">
        <v>125</v>
      </c>
      <c r="D8" s="91">
        <v>1</v>
      </c>
      <c r="E8" s="90">
        <v>5</v>
      </c>
      <c r="F8" s="91">
        <v>0.04</v>
      </c>
      <c r="G8" s="90">
        <v>28</v>
      </c>
      <c r="H8" s="91">
        <v>0.224</v>
      </c>
      <c r="I8" s="90">
        <v>32</v>
      </c>
      <c r="J8" s="91">
        <v>0.25600000000000001</v>
      </c>
      <c r="K8" s="90">
        <v>46</v>
      </c>
      <c r="L8" s="91">
        <v>0.36799999999999999</v>
      </c>
      <c r="M8" s="90">
        <v>14</v>
      </c>
      <c r="N8" s="91">
        <v>0.112</v>
      </c>
      <c r="O8" s="90">
        <v>92</v>
      </c>
      <c r="P8" s="91">
        <v>0.73599999999999999</v>
      </c>
      <c r="Q8" s="90">
        <v>63</v>
      </c>
      <c r="R8" s="91">
        <v>0.504</v>
      </c>
      <c r="S8" s="90">
        <v>36</v>
      </c>
      <c r="T8" s="91">
        <v>0.28799999999999998</v>
      </c>
      <c r="U8" s="90">
        <v>23</v>
      </c>
      <c r="V8" s="91">
        <v>0.184</v>
      </c>
      <c r="W8" s="90">
        <v>2</v>
      </c>
      <c r="X8" s="91">
        <v>1.6E-2</v>
      </c>
      <c r="Y8" s="90">
        <v>70</v>
      </c>
      <c r="Z8" s="91">
        <v>0.56000000000000005</v>
      </c>
      <c r="AA8" s="90">
        <v>40</v>
      </c>
      <c r="AB8" s="91">
        <v>0.32</v>
      </c>
      <c r="AC8" s="90">
        <v>15</v>
      </c>
      <c r="AD8" s="91">
        <v>0.12</v>
      </c>
      <c r="AE8" s="88"/>
    </row>
    <row r="9" spans="1:31" ht="24">
      <c r="A9" s="86" t="s">
        <v>46</v>
      </c>
      <c r="B9" s="90">
        <v>65</v>
      </c>
      <c r="C9" s="90">
        <v>67</v>
      </c>
      <c r="D9" s="91">
        <v>1.0307999999999999</v>
      </c>
      <c r="E9" s="90">
        <v>1</v>
      </c>
      <c r="F9" s="91">
        <v>1.49E-2</v>
      </c>
      <c r="G9" s="90">
        <v>25</v>
      </c>
      <c r="H9" s="91">
        <v>0.37309999999999999</v>
      </c>
      <c r="I9" s="90">
        <v>17</v>
      </c>
      <c r="J9" s="91">
        <v>0.25369999999999998</v>
      </c>
      <c r="K9" s="90">
        <v>20</v>
      </c>
      <c r="L9" s="91">
        <v>0.29849999999999999</v>
      </c>
      <c r="M9" s="90">
        <v>4</v>
      </c>
      <c r="N9" s="91">
        <v>5.9700000000000003E-2</v>
      </c>
      <c r="O9" s="90">
        <v>41</v>
      </c>
      <c r="P9" s="91">
        <v>0.6119</v>
      </c>
      <c r="Q9" s="90">
        <v>35</v>
      </c>
      <c r="R9" s="91">
        <v>0.52239999999999998</v>
      </c>
      <c r="S9" s="90">
        <v>23</v>
      </c>
      <c r="T9" s="91">
        <v>0.34329999999999999</v>
      </c>
      <c r="U9" s="90">
        <v>9</v>
      </c>
      <c r="V9" s="91">
        <v>0.1343</v>
      </c>
      <c r="W9" s="90">
        <v>0</v>
      </c>
      <c r="X9" s="91">
        <v>0</v>
      </c>
      <c r="Y9" s="90">
        <v>46</v>
      </c>
      <c r="Z9" s="91">
        <v>0.68659999999999999</v>
      </c>
      <c r="AA9" s="90">
        <v>17</v>
      </c>
      <c r="AB9" s="91">
        <v>0.25369999999999998</v>
      </c>
      <c r="AC9" s="90">
        <v>4</v>
      </c>
      <c r="AD9" s="91">
        <v>5.9700000000000003E-2</v>
      </c>
      <c r="AE9" s="88"/>
    </row>
    <row r="10" spans="1:31" ht="24">
      <c r="A10" s="86" t="s">
        <v>47</v>
      </c>
      <c r="B10" s="90">
        <v>158</v>
      </c>
      <c r="C10" s="90">
        <v>177</v>
      </c>
      <c r="D10" s="91">
        <v>1.1203000000000001</v>
      </c>
      <c r="E10" s="90">
        <v>7</v>
      </c>
      <c r="F10" s="91">
        <v>3.95E-2</v>
      </c>
      <c r="G10" s="90">
        <v>71</v>
      </c>
      <c r="H10" s="91">
        <v>0.40110000000000001</v>
      </c>
      <c r="I10" s="90">
        <v>35</v>
      </c>
      <c r="J10" s="91">
        <v>0.19769999999999999</v>
      </c>
      <c r="K10" s="90">
        <v>49</v>
      </c>
      <c r="L10" s="91">
        <v>0.27679999999999999</v>
      </c>
      <c r="M10" s="90">
        <v>15</v>
      </c>
      <c r="N10" s="91">
        <v>8.4699999999999998E-2</v>
      </c>
      <c r="O10" s="90">
        <v>99</v>
      </c>
      <c r="P10" s="91">
        <v>0.55930000000000002</v>
      </c>
      <c r="Q10" s="90">
        <v>89</v>
      </c>
      <c r="R10" s="91">
        <v>0.50280000000000002</v>
      </c>
      <c r="S10" s="90">
        <v>45</v>
      </c>
      <c r="T10" s="91">
        <v>0.25419999999999998</v>
      </c>
      <c r="U10" s="90">
        <v>37</v>
      </c>
      <c r="V10" s="91">
        <v>0.20899999999999999</v>
      </c>
      <c r="W10" s="90">
        <v>5</v>
      </c>
      <c r="X10" s="91">
        <v>2.8199999999999999E-2</v>
      </c>
      <c r="Y10" s="90">
        <v>126</v>
      </c>
      <c r="Z10" s="91">
        <v>0.71189999999999998</v>
      </c>
      <c r="AA10" s="90">
        <v>42</v>
      </c>
      <c r="AB10" s="91">
        <v>0.23730000000000001</v>
      </c>
      <c r="AC10" s="90">
        <v>9</v>
      </c>
      <c r="AD10" s="91">
        <v>5.0799999999999998E-2</v>
      </c>
      <c r="AE10" s="88"/>
    </row>
    <row r="11" spans="1:31" ht="24">
      <c r="A11" s="86" t="s">
        <v>48</v>
      </c>
      <c r="B11" s="90">
        <v>285</v>
      </c>
      <c r="C11" s="90">
        <v>286</v>
      </c>
      <c r="D11" s="91">
        <v>1.0035000000000001</v>
      </c>
      <c r="E11" s="90">
        <v>8</v>
      </c>
      <c r="F11" s="91">
        <v>2.8000000000000001E-2</v>
      </c>
      <c r="G11" s="90">
        <v>105</v>
      </c>
      <c r="H11" s="91">
        <v>0.36709999999999998</v>
      </c>
      <c r="I11" s="90">
        <v>58</v>
      </c>
      <c r="J11" s="91">
        <v>0.20280000000000001</v>
      </c>
      <c r="K11" s="90">
        <v>89</v>
      </c>
      <c r="L11" s="91">
        <v>0.31119999999999998</v>
      </c>
      <c r="M11" s="90">
        <v>26</v>
      </c>
      <c r="N11" s="91">
        <v>9.0899999999999995E-2</v>
      </c>
      <c r="O11" s="90">
        <v>173</v>
      </c>
      <c r="P11" s="91">
        <v>0.60489999999999999</v>
      </c>
      <c r="Q11" s="90">
        <v>138</v>
      </c>
      <c r="R11" s="91">
        <v>0.48249999999999998</v>
      </c>
      <c r="S11" s="90">
        <v>97</v>
      </c>
      <c r="T11" s="91">
        <v>0.3392</v>
      </c>
      <c r="U11" s="90">
        <v>47</v>
      </c>
      <c r="V11" s="91">
        <v>0.1643</v>
      </c>
      <c r="W11" s="90">
        <v>4</v>
      </c>
      <c r="X11" s="91">
        <v>1.4E-2</v>
      </c>
      <c r="Y11" s="90">
        <v>208</v>
      </c>
      <c r="Z11" s="91">
        <v>0.72729999999999995</v>
      </c>
      <c r="AA11" s="90">
        <v>61</v>
      </c>
      <c r="AB11" s="91">
        <v>0.21329999999999999</v>
      </c>
      <c r="AC11" s="90">
        <v>17</v>
      </c>
      <c r="AD11" s="91">
        <v>5.9400000000000001E-2</v>
      </c>
      <c r="AE11" s="88"/>
    </row>
    <row r="12" spans="1:31" ht="24">
      <c r="A12" s="86" t="s">
        <v>49</v>
      </c>
      <c r="B12" s="90">
        <v>146</v>
      </c>
      <c r="C12" s="90">
        <v>150</v>
      </c>
      <c r="D12" s="91">
        <v>1.0274000000000001</v>
      </c>
      <c r="E12" s="90">
        <v>7</v>
      </c>
      <c r="F12" s="91">
        <v>4.6699999999999998E-2</v>
      </c>
      <c r="G12" s="90">
        <v>39</v>
      </c>
      <c r="H12" s="91">
        <v>0.26</v>
      </c>
      <c r="I12" s="90">
        <v>24</v>
      </c>
      <c r="J12" s="91">
        <v>0.16</v>
      </c>
      <c r="K12" s="90">
        <v>62</v>
      </c>
      <c r="L12" s="91">
        <v>0.4133</v>
      </c>
      <c r="M12" s="90">
        <v>18</v>
      </c>
      <c r="N12" s="91">
        <v>0.12</v>
      </c>
      <c r="O12" s="90">
        <v>104</v>
      </c>
      <c r="P12" s="91">
        <v>0.69330000000000003</v>
      </c>
      <c r="Q12" s="90">
        <v>103</v>
      </c>
      <c r="R12" s="91">
        <v>0.68669999999999998</v>
      </c>
      <c r="S12" s="90">
        <v>26</v>
      </c>
      <c r="T12" s="91">
        <v>0.17330000000000001</v>
      </c>
      <c r="U12" s="90">
        <v>17</v>
      </c>
      <c r="V12" s="91">
        <v>0.1133</v>
      </c>
      <c r="W12" s="90">
        <v>3</v>
      </c>
      <c r="X12" s="91">
        <v>0.02</v>
      </c>
      <c r="Y12" s="90">
        <v>95</v>
      </c>
      <c r="Z12" s="91">
        <v>0.63329999999999997</v>
      </c>
      <c r="AA12" s="90">
        <v>41</v>
      </c>
      <c r="AB12" s="91">
        <v>0.27329999999999999</v>
      </c>
      <c r="AC12" s="90">
        <v>14</v>
      </c>
      <c r="AD12" s="91">
        <v>9.3299999999999994E-2</v>
      </c>
      <c r="AE12" s="88"/>
    </row>
    <row r="13" spans="1:31" ht="24">
      <c r="A13" s="86" t="s">
        <v>50</v>
      </c>
      <c r="B13" s="90">
        <v>259</v>
      </c>
      <c r="C13" s="90">
        <v>259</v>
      </c>
      <c r="D13" s="91">
        <v>1</v>
      </c>
      <c r="E13" s="90">
        <v>16</v>
      </c>
      <c r="F13" s="91">
        <v>6.1800000000000001E-2</v>
      </c>
      <c r="G13" s="90">
        <v>84</v>
      </c>
      <c r="H13" s="91">
        <v>0.32429999999999998</v>
      </c>
      <c r="I13" s="90">
        <v>54</v>
      </c>
      <c r="J13" s="91">
        <v>0.20849999999999999</v>
      </c>
      <c r="K13" s="90">
        <v>73</v>
      </c>
      <c r="L13" s="91">
        <v>0.28189999999999998</v>
      </c>
      <c r="M13" s="90">
        <v>32</v>
      </c>
      <c r="N13" s="91">
        <v>0.1236</v>
      </c>
      <c r="O13" s="90">
        <v>159</v>
      </c>
      <c r="P13" s="91">
        <v>0.6139</v>
      </c>
      <c r="Q13" s="90">
        <v>127</v>
      </c>
      <c r="R13" s="91">
        <v>0.49030000000000001</v>
      </c>
      <c r="S13" s="90">
        <v>82</v>
      </c>
      <c r="T13" s="91">
        <v>0.31659999999999999</v>
      </c>
      <c r="U13" s="90">
        <v>45</v>
      </c>
      <c r="V13" s="91">
        <v>0.17369999999999999</v>
      </c>
      <c r="W13" s="90">
        <v>5</v>
      </c>
      <c r="X13" s="91">
        <v>1.9300000000000001E-2</v>
      </c>
      <c r="Y13" s="90">
        <v>181</v>
      </c>
      <c r="Z13" s="91">
        <v>0.69879999999999998</v>
      </c>
      <c r="AA13" s="90">
        <v>52</v>
      </c>
      <c r="AB13" s="91">
        <v>0.20080000000000001</v>
      </c>
      <c r="AC13" s="90">
        <v>26</v>
      </c>
      <c r="AD13" s="91">
        <v>0.1004</v>
      </c>
      <c r="AE13" s="88"/>
    </row>
    <row r="14" spans="1:31" ht="24">
      <c r="A14" s="86" t="s">
        <v>51</v>
      </c>
      <c r="B14" s="90">
        <v>139</v>
      </c>
      <c r="C14" s="90">
        <v>155</v>
      </c>
      <c r="D14" s="91">
        <v>1.1151</v>
      </c>
      <c r="E14" s="90">
        <v>9</v>
      </c>
      <c r="F14" s="91">
        <v>5.8099999999999999E-2</v>
      </c>
      <c r="G14" s="90">
        <v>48</v>
      </c>
      <c r="H14" s="91">
        <v>0.30969999999999998</v>
      </c>
      <c r="I14" s="90">
        <v>46</v>
      </c>
      <c r="J14" s="91">
        <v>0.29680000000000001</v>
      </c>
      <c r="K14" s="90">
        <v>38</v>
      </c>
      <c r="L14" s="91">
        <v>0.2452</v>
      </c>
      <c r="M14" s="90">
        <v>14</v>
      </c>
      <c r="N14" s="91">
        <v>9.0300000000000005E-2</v>
      </c>
      <c r="O14" s="90">
        <v>98</v>
      </c>
      <c r="P14" s="91">
        <v>0.63229999999999997</v>
      </c>
      <c r="Q14" s="90">
        <v>76</v>
      </c>
      <c r="R14" s="91">
        <v>0.49030000000000001</v>
      </c>
      <c r="S14" s="90">
        <v>53</v>
      </c>
      <c r="T14" s="91">
        <v>0.34189999999999998</v>
      </c>
      <c r="U14" s="90">
        <v>22</v>
      </c>
      <c r="V14" s="91">
        <v>0.1419</v>
      </c>
      <c r="W14" s="90">
        <v>4</v>
      </c>
      <c r="X14" s="91">
        <v>2.58E-2</v>
      </c>
      <c r="Y14" s="90">
        <v>102</v>
      </c>
      <c r="Z14" s="91">
        <v>0.65810000000000002</v>
      </c>
      <c r="AA14" s="90">
        <v>42</v>
      </c>
      <c r="AB14" s="91">
        <v>0.27100000000000002</v>
      </c>
      <c r="AC14" s="90">
        <v>11</v>
      </c>
      <c r="AD14" s="91">
        <v>7.0999999999999994E-2</v>
      </c>
      <c r="AE14" s="88"/>
    </row>
    <row r="15" spans="1:31" ht="24">
      <c r="A15" s="86" t="s">
        <v>52</v>
      </c>
      <c r="B15" s="90">
        <v>73</v>
      </c>
      <c r="C15" s="90">
        <v>78</v>
      </c>
      <c r="D15" s="91">
        <v>1.0685</v>
      </c>
      <c r="E15" s="90">
        <v>3</v>
      </c>
      <c r="F15" s="91">
        <v>3.85E-2</v>
      </c>
      <c r="G15" s="90">
        <v>26</v>
      </c>
      <c r="H15" s="91">
        <v>0.33329999999999999</v>
      </c>
      <c r="I15" s="90">
        <v>12</v>
      </c>
      <c r="J15" s="91">
        <v>0.15379999999999999</v>
      </c>
      <c r="K15" s="90">
        <v>21</v>
      </c>
      <c r="L15" s="91">
        <v>0.26919999999999999</v>
      </c>
      <c r="M15" s="90">
        <v>16</v>
      </c>
      <c r="N15" s="91">
        <v>0.2051</v>
      </c>
      <c r="O15" s="90">
        <v>49</v>
      </c>
      <c r="P15" s="91">
        <v>0.62819999999999998</v>
      </c>
      <c r="Q15" s="90">
        <v>43</v>
      </c>
      <c r="R15" s="91">
        <v>0.55130000000000001</v>
      </c>
      <c r="S15" s="90">
        <v>27</v>
      </c>
      <c r="T15" s="91">
        <v>0.34620000000000001</v>
      </c>
      <c r="U15" s="90">
        <v>8</v>
      </c>
      <c r="V15" s="91">
        <v>0.1026</v>
      </c>
      <c r="W15" s="90">
        <v>0</v>
      </c>
      <c r="X15" s="91">
        <v>0</v>
      </c>
      <c r="Y15" s="90">
        <v>47</v>
      </c>
      <c r="Z15" s="91">
        <v>0.60260000000000002</v>
      </c>
      <c r="AA15" s="90">
        <v>24</v>
      </c>
      <c r="AB15" s="91">
        <v>0.30769999999999997</v>
      </c>
      <c r="AC15" s="90">
        <v>7</v>
      </c>
      <c r="AD15" s="91">
        <v>8.9700000000000002E-2</v>
      </c>
      <c r="AE15" s="88"/>
    </row>
    <row r="16" spans="1:31" ht="24">
      <c r="A16" s="86" t="s">
        <v>53</v>
      </c>
      <c r="B16" s="90">
        <v>385</v>
      </c>
      <c r="C16" s="90">
        <v>430</v>
      </c>
      <c r="D16" s="91">
        <v>1.1169</v>
      </c>
      <c r="E16" s="90">
        <v>21</v>
      </c>
      <c r="F16" s="91">
        <v>4.8800000000000003E-2</v>
      </c>
      <c r="G16" s="90">
        <v>148</v>
      </c>
      <c r="H16" s="91">
        <v>0.34420000000000001</v>
      </c>
      <c r="I16" s="90">
        <v>102</v>
      </c>
      <c r="J16" s="91">
        <v>0.23719999999999999</v>
      </c>
      <c r="K16" s="90">
        <v>121</v>
      </c>
      <c r="L16" s="91">
        <v>0.28139999999999998</v>
      </c>
      <c r="M16" s="90">
        <v>38</v>
      </c>
      <c r="N16" s="91">
        <v>8.8400000000000006E-2</v>
      </c>
      <c r="O16" s="90">
        <v>261</v>
      </c>
      <c r="P16" s="91">
        <v>0.60699999999999998</v>
      </c>
      <c r="Q16" s="90">
        <v>210</v>
      </c>
      <c r="R16" s="91">
        <v>0.4884</v>
      </c>
      <c r="S16" s="90">
        <v>118</v>
      </c>
      <c r="T16" s="91">
        <v>0.27439999999999998</v>
      </c>
      <c r="U16" s="90">
        <v>86</v>
      </c>
      <c r="V16" s="91">
        <v>0.2</v>
      </c>
      <c r="W16" s="90">
        <v>16</v>
      </c>
      <c r="X16" s="91">
        <v>3.7199999999999997E-2</v>
      </c>
      <c r="Y16" s="90">
        <v>283</v>
      </c>
      <c r="Z16" s="91">
        <v>0.65810000000000002</v>
      </c>
      <c r="AA16" s="90">
        <v>107</v>
      </c>
      <c r="AB16" s="91">
        <v>0.24879999999999999</v>
      </c>
      <c r="AC16" s="90">
        <v>40</v>
      </c>
      <c r="AD16" s="91">
        <v>9.2999999999999999E-2</v>
      </c>
      <c r="AE16" s="88"/>
    </row>
    <row r="17" spans="1:31" ht="48">
      <c r="A17" s="87" t="s">
        <v>31</v>
      </c>
      <c r="B17" s="92">
        <v>2063</v>
      </c>
      <c r="C17" s="92">
        <v>2173</v>
      </c>
      <c r="D17" s="93">
        <v>1.0532999999999999</v>
      </c>
      <c r="E17" s="87">
        <v>94</v>
      </c>
      <c r="F17" s="93">
        <v>4.3299999999999998E-2</v>
      </c>
      <c r="G17" s="87">
        <v>702</v>
      </c>
      <c r="H17" s="93">
        <v>0.3231</v>
      </c>
      <c r="I17" s="87">
        <v>482</v>
      </c>
      <c r="J17" s="93">
        <v>0.2218</v>
      </c>
      <c r="K17" s="87">
        <v>652</v>
      </c>
      <c r="L17" s="93">
        <v>0.3</v>
      </c>
      <c r="M17" s="87">
        <v>243</v>
      </c>
      <c r="N17" s="93">
        <v>0.1118</v>
      </c>
      <c r="O17" s="92">
        <v>1377</v>
      </c>
      <c r="P17" s="93">
        <v>0.63370000000000004</v>
      </c>
      <c r="Q17" s="92">
        <v>1087</v>
      </c>
      <c r="R17" s="93">
        <v>0.50019999999999998</v>
      </c>
      <c r="S17" s="87">
        <v>665</v>
      </c>
      <c r="T17" s="93">
        <v>0.30599999999999999</v>
      </c>
      <c r="U17" s="87">
        <v>364</v>
      </c>
      <c r="V17" s="93">
        <v>0.16750000000000001</v>
      </c>
      <c r="W17" s="87">
        <v>53</v>
      </c>
      <c r="X17" s="93">
        <v>2.4400000000000002E-2</v>
      </c>
      <c r="Y17" s="92">
        <v>1439</v>
      </c>
      <c r="Z17" s="93">
        <v>0.66220000000000001</v>
      </c>
      <c r="AA17" s="87">
        <v>552</v>
      </c>
      <c r="AB17" s="93">
        <v>0.254</v>
      </c>
      <c r="AC17" s="87">
        <v>182</v>
      </c>
      <c r="AD17" s="93">
        <v>8.3799999999999999E-2</v>
      </c>
      <c r="AE17" s="88"/>
    </row>
  </sheetData>
  <mergeCells count="22">
    <mergeCell ref="C2:D2"/>
    <mergeCell ref="C3:D3"/>
    <mergeCell ref="E1:P1"/>
    <mergeCell ref="Q1:X1"/>
    <mergeCell ref="U2:V3"/>
    <mergeCell ref="W2:X3"/>
    <mergeCell ref="Y2:Z3"/>
    <mergeCell ref="AA2:AB3"/>
    <mergeCell ref="AC2:AD3"/>
    <mergeCell ref="A1:A4"/>
    <mergeCell ref="B1:B4"/>
    <mergeCell ref="Y1:AD1"/>
    <mergeCell ref="E2:F3"/>
    <mergeCell ref="G2:H3"/>
    <mergeCell ref="I2:J3"/>
    <mergeCell ref="K2:L3"/>
    <mergeCell ref="M2:N3"/>
    <mergeCell ref="O2:P2"/>
    <mergeCell ref="O3:P3"/>
    <mergeCell ref="Q2:R3"/>
    <mergeCell ref="S2:T3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จำนวนอสม.</vt:lpstr>
      <vt:lpstr>อสม.นับคาร์บ</vt:lpstr>
      <vt:lpstr>อสม.นับNCDs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sansai publichealth</dc:creator>
  <cp:lastModifiedBy>HPsso</cp:lastModifiedBy>
  <dcterms:created xsi:type="dcterms:W3CDTF">2025-10-08T03:17:59Z</dcterms:created>
  <dcterms:modified xsi:type="dcterms:W3CDTF">2025-10-08T06:52:00Z</dcterms:modified>
</cp:coreProperties>
</file>