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สม\"/>
    </mc:Choice>
  </mc:AlternateContent>
  <xr:revisionPtr revIDLastSave="0" documentId="8_{D0744959-EDE6-4109-9C75-A53D1954E675}" xr6:coauthVersionLast="45" xr6:coauthVersionMax="45" xr10:uidLastSave="{00000000-0000-0000-0000-000000000000}"/>
  <bookViews>
    <workbookView xWindow="-120" yWindow="-120" windowWidth="19440" windowHeight="15000" activeTab="2" xr2:uid="{C4943E41-ECFF-4FAD-8838-4BF43093828D}"/>
  </bookViews>
  <sheets>
    <sheet name="จำนวนอสม." sheetId="1" r:id="rId1"/>
    <sheet name="อสม.นับคาร์บ" sheetId="2" r:id="rId2"/>
    <sheet name="อสม.นับNCD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L18" i="1"/>
  <c r="N18" i="1" s="1"/>
  <c r="E18" i="1"/>
  <c r="E17" i="1"/>
  <c r="L17" i="1" s="1"/>
  <c r="L16" i="1"/>
  <c r="N16" i="1" s="1"/>
  <c r="E16" i="1"/>
  <c r="L15" i="1"/>
  <c r="N15" i="1" s="1"/>
  <c r="E15" i="1"/>
  <c r="L14" i="1"/>
  <c r="N14" i="1" s="1"/>
  <c r="E14" i="1"/>
  <c r="E13" i="1"/>
  <c r="L13" i="1" s="1"/>
  <c r="L12" i="1"/>
  <c r="N12" i="1" s="1"/>
  <c r="E12" i="1"/>
  <c r="L11" i="1"/>
  <c r="N11" i="1" s="1"/>
  <c r="E11" i="1"/>
  <c r="L10" i="1"/>
  <c r="N10" i="1" s="1"/>
  <c r="E10" i="1"/>
  <c r="L9" i="1"/>
  <c r="N9" i="1" s="1"/>
  <c r="E9" i="1"/>
  <c r="L8" i="1"/>
  <c r="N8" i="1" s="1"/>
  <c r="E8" i="1"/>
  <c r="L7" i="1"/>
  <c r="N7" i="1" s="1"/>
  <c r="E7" i="1"/>
  <c r="L6" i="1"/>
  <c r="N6" i="1" s="1"/>
  <c r="E6" i="1"/>
  <c r="L5" i="1"/>
  <c r="N5" i="1" s="1"/>
  <c r="E5" i="1"/>
  <c r="L4" i="1"/>
  <c r="N4" i="1" s="1"/>
  <c r="E4" i="1"/>
  <c r="N13" i="1" l="1"/>
  <c r="H13" i="1"/>
  <c r="N17" i="1"/>
  <c r="H17" i="1"/>
  <c r="H4" i="1"/>
  <c r="H5" i="1"/>
  <c r="H6" i="1"/>
  <c r="H7" i="1"/>
  <c r="H8" i="1"/>
  <c r="H9" i="1"/>
  <c r="H10" i="1"/>
  <c r="H11" i="1"/>
  <c r="H12" i="1"/>
  <c r="H14" i="1"/>
  <c r="H15" i="1"/>
  <c r="H16" i="1"/>
  <c r="H18" i="1"/>
  <c r="M19" i="1" l="1"/>
  <c r="J19" i="1"/>
  <c r="I19" i="1"/>
  <c r="G19" i="1"/>
  <c r="F19" i="1"/>
  <c r="L19" i="1" s="1"/>
  <c r="D19" i="1"/>
  <c r="E19" i="1" l="1"/>
  <c r="N19" i="1"/>
  <c r="H19" i="1"/>
  <c r="D20" i="1"/>
  <c r="D21" i="1" s="1"/>
</calcChain>
</file>

<file path=xl/sharedStrings.xml><?xml version="1.0" encoding="utf-8"?>
<sst xmlns="http://schemas.openxmlformats.org/spreadsheetml/2006/main" count="95" uniqueCount="73">
  <si>
    <t>รหัส
หน่วยงาน</t>
  </si>
  <si>
    <t>ชื่อหน่วยบริการ</t>
  </si>
  <si>
    <t>ประชากร
รับผิดชอบ
T1,3</t>
  </si>
  <si>
    <t>โควต้าเวป
กรมบัญชีกลาง</t>
  </si>
  <si>
    <t>บัญชีว่าง</t>
  </si>
  <si>
    <t>อสม.บัญชี 1</t>
  </si>
  <si>
    <t>อสม
:
หลังคาเรือน</t>
  </si>
  <si>
    <t>สถานะ อสม.</t>
  </si>
  <si>
    <t>หลังคาเรือน</t>
  </si>
  <si>
    <t>บัญชี2 รอรับเงิน กรณีโควตาเต็ม</t>
  </si>
  <si>
    <t>รอออกคำสั่ง
(คุณสมบัติครบและขึ้นทะเบียนในระบบฯ แล้ว)</t>
  </si>
  <si>
    <t xml:space="preserve">อื่นๆ
</t>
  </si>
  <si>
    <t>รวมบช1+บช2รอรับเงิน</t>
  </si>
  <si>
    <t>ไม่รับค่าป่วยการ</t>
  </si>
  <si>
    <t>รวมทุกบช.</t>
  </si>
  <si>
    <t>รพ.สต.บ้านสันคะยอม</t>
  </si>
  <si>
    <t>ศูนย์สาธารณสุขเทศบาลตำบลสันนาเม็ง</t>
  </si>
  <si>
    <t>ศูนย์สุขภาพชุมชนตำบลหนองหาร</t>
  </si>
  <si>
    <t>รพ.สต.บ้านหนองไคร้</t>
  </si>
  <si>
    <t>รพ.สต.บ้านป่าก้าง</t>
  </si>
  <si>
    <t>รพ.สต.บ้านสันพระเนตร</t>
  </si>
  <si>
    <t>รพ.สต.บ้านเจดีย์แม่ครัว</t>
  </si>
  <si>
    <t>รพ.สต.บ้านเมืองวะ</t>
  </si>
  <si>
    <t>รพ.สต.บ้านศรีบุญเรือง</t>
  </si>
  <si>
    <t>รพ.สต.บ้านร้องเม็ง</t>
  </si>
  <si>
    <t>รพ.สต.บ้านร่มหลวง</t>
  </si>
  <si>
    <t>รพ.สต.บ้านท่อ</t>
  </si>
  <si>
    <t>รพ.สต.บ้านหนองมะจับ</t>
  </si>
  <si>
    <t>รพ.สต.บ้านป่าเหมือด</t>
  </si>
  <si>
    <t>รพ.สต.บ้านแม่ฮักพัฒนาเฉลิมพระเกียรติ</t>
  </si>
  <si>
    <t>รวม</t>
  </si>
  <si>
    <t>รวมทุกบัญชี</t>
  </si>
  <si>
    <t>รวมทุกบัญชี และ รอออกคำสั่ง</t>
  </si>
  <si>
    <t>ตำบล</t>
  </si>
  <si>
    <t>จำนวน อสม. เป้าหมาย</t>
  </si>
  <si>
    <t>อสม.นับคาร์บตนเอง</t>
  </si>
  <si>
    <t>อสม.สอนประชาชนนับคาร์บ</t>
  </si>
  <si>
    <t>ประชาชนได้รับคำแนะนำการนับคาร์บ</t>
  </si>
  <si>
    <t>และความรู้สุขภาพ</t>
  </si>
  <si>
    <t>จำนวน</t>
  </si>
  <si>
    <t>ร้อยละ</t>
  </si>
  <si>
    <t>สันทรายหลวง</t>
  </si>
  <si>
    <t>สันทรายน้อย</t>
  </si>
  <si>
    <t>สันพระเนตร</t>
  </si>
  <si>
    <t>สันนาเม็ง</t>
  </si>
  <si>
    <t>สันป่าเปา</t>
  </si>
  <si>
    <t>หนองแหย่ง</t>
  </si>
  <si>
    <t>หนองจ๊อม</t>
  </si>
  <si>
    <t>หนองหาร</t>
  </si>
  <si>
    <t>แม่แฝก</t>
  </si>
  <si>
    <t>แม่แฝกใหม่</t>
  </si>
  <si>
    <t>เมืองเล็น</t>
  </si>
  <si>
    <t>ป่าไผ่</t>
  </si>
  <si>
    <t>ค่า BMI</t>
  </si>
  <si>
    <t>ค่าความดันโลหิต</t>
  </si>
  <si>
    <t>ระดับน้ำตาลในเลือด</t>
  </si>
  <si>
    <t>ผอม</t>
  </si>
  <si>
    <t>ปกติ</t>
  </si>
  <si>
    <t>น้ำหนักเกิน</t>
  </si>
  <si>
    <t>อ้วน</t>
  </si>
  <si>
    <t>อ้วนมาก</t>
  </si>
  <si>
    <t>ดัชนีมวลกาย</t>
  </si>
  <si>
    <t>เริ่มสูง</t>
  </si>
  <si>
    <t>สูง</t>
  </si>
  <si>
    <t>สูงมาก</t>
  </si>
  <si>
    <t>เสี่ยง</t>
  </si>
  <si>
    <r>
      <t xml:space="preserve">โควตา อสม.สันทราย </t>
    </r>
    <r>
      <rPr>
        <b/>
        <sz val="20"/>
        <color rgb="FFC00000"/>
        <rFont val="TH SarabunPSK"/>
        <family val="2"/>
      </rPr>
      <t>ข้อมูลเบิกค่าป่วยการอสม. ณ  เดือนตุลาคม  2568</t>
    </r>
  </si>
  <si>
    <t>จำนวนประชาชน</t>
  </si>
  <si>
    <t>อายุ 35 ปีขึ้นไป</t>
  </si>
  <si>
    <t>ตามกลุ่มเป้าหมาย</t>
  </si>
  <si>
    <t>ที่ได้รับการคัดกรอง</t>
  </si>
  <si>
    <t>โรคไม่ติดต่อเรื้อรัง</t>
  </si>
  <si>
    <t>สงสัยป่วย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</si>
</sst>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>
    <font>
      <sz val="11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color rgb="FFC0000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70C0"/>
      <name val="TH SarabunPSK"/>
      <family val="2"/>
    </font>
    <font>
      <b/>
      <sz val="16"/>
      <color theme="4" tint="-0.249977111117893"/>
      <name val="TH SarabunPSK"/>
      <family val="2"/>
    </font>
    <font>
      <b/>
      <sz val="16"/>
      <name val="TH SarabunPSK"/>
      <family val="2"/>
    </font>
    <font>
      <b/>
      <sz val="16"/>
      <color theme="4"/>
      <name val="TH SarabunPSK"/>
      <family val="2"/>
    </font>
    <font>
      <b/>
      <sz val="16"/>
      <color theme="9"/>
      <name val="TH SarabunPSK"/>
      <family val="2"/>
    </font>
    <font>
      <b/>
      <sz val="11"/>
      <color theme="1"/>
      <name val="TH SarabunPSK"/>
      <family val="2"/>
    </font>
    <font>
      <b/>
      <sz val="16"/>
      <color rgb="FF212529"/>
      <name val="TH SarabunPSK"/>
      <family val="2"/>
    </font>
    <font>
      <sz val="16"/>
      <color theme="1"/>
      <name val="TH SarabunPSK"/>
      <family val="2"/>
    </font>
    <font>
      <sz val="16"/>
      <color rgb="FF212529"/>
      <name val="TH SarabunPSK"/>
      <family val="2"/>
    </font>
    <font>
      <b/>
      <sz val="16"/>
      <color rgb="FF00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1E7DD"/>
        <bgColor indexed="64"/>
      </patternFill>
    </fill>
    <fill>
      <patternFill patternType="solid">
        <fgColor rgb="FFF8F9F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Border="1" applyAlignment="1"/>
    <xf numFmtId="0" fontId="3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Fill="1" applyBorder="1"/>
    <xf numFmtId="3" fontId="7" fillId="2" borderId="2" xfId="0" applyNumberFormat="1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/>
    </xf>
    <xf numFmtId="3" fontId="3" fillId="5" borderId="2" xfId="0" applyNumberFormat="1" applyFont="1" applyFill="1" applyBorder="1" applyAlignment="1">
      <alignment horizontal="center"/>
    </xf>
    <xf numFmtId="3" fontId="8" fillId="6" borderId="2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3" fontId="3" fillId="8" borderId="2" xfId="0" applyNumberFormat="1" applyFont="1" applyFill="1" applyBorder="1" applyAlignment="1">
      <alignment horizontal="center"/>
    </xf>
    <xf numFmtId="3" fontId="5" fillId="7" borderId="2" xfId="0" applyNumberFormat="1" applyFont="1" applyFill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8" fillId="4" borderId="2" xfId="0" applyNumberFormat="1" applyFont="1" applyFill="1" applyBorder="1" applyAlignment="1">
      <alignment horizontal="center"/>
    </xf>
    <xf numFmtId="3" fontId="8" fillId="5" borderId="2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8" fillId="9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4" fontId="10" fillId="0" borderId="2" xfId="0" applyNumberFormat="1" applyFont="1" applyFill="1" applyBorder="1" applyAlignment="1">
      <alignment horizontal="center"/>
    </xf>
    <xf numFmtId="3" fontId="3" fillId="7" borderId="2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3" fontId="5" fillId="7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7" xfId="0" applyFont="1" applyBorder="1"/>
    <xf numFmtId="3" fontId="3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11" fillId="0" borderId="0" xfId="0" applyFont="1"/>
    <xf numFmtId="0" fontId="3" fillId="0" borderId="2" xfId="0" applyFont="1" applyBorder="1"/>
    <xf numFmtId="0" fontId="12" fillId="11" borderId="8" xfId="0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12" fillId="11" borderId="0" xfId="0" applyFont="1" applyFill="1" applyBorder="1" applyAlignment="1">
      <alignment horizontal="center" vertical="center" wrapText="1"/>
    </xf>
    <xf numFmtId="0" fontId="13" fillId="10" borderId="0" xfId="0" applyFont="1" applyFill="1"/>
    <xf numFmtId="0" fontId="12" fillId="10" borderId="8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right" vertical="center" wrapText="1"/>
    </xf>
    <xf numFmtId="10" fontId="14" fillId="10" borderId="8" xfId="0" applyNumberFormat="1" applyFont="1" applyFill="1" applyBorder="1" applyAlignment="1">
      <alignment horizontal="right" vertical="center" wrapText="1"/>
    </xf>
    <xf numFmtId="0" fontId="15" fillId="11" borderId="8" xfId="0" applyFont="1" applyFill="1" applyBorder="1" applyAlignment="1">
      <alignment horizontal="center" vertical="center" wrapText="1"/>
    </xf>
    <xf numFmtId="3" fontId="15" fillId="11" borderId="8" xfId="0" applyNumberFormat="1" applyFont="1" applyFill="1" applyBorder="1" applyAlignment="1">
      <alignment horizontal="right" vertical="center" wrapText="1"/>
    </xf>
    <xf numFmtId="10" fontId="15" fillId="11" borderId="8" xfId="0" applyNumberFormat="1" applyFont="1" applyFill="1" applyBorder="1" applyAlignment="1">
      <alignment horizontal="right" vertical="center" wrapText="1"/>
    </xf>
    <xf numFmtId="0" fontId="15" fillId="11" borderId="8" xfId="0" applyFont="1" applyFill="1" applyBorder="1" applyAlignment="1">
      <alignment horizontal="right" vertical="center" wrapText="1"/>
    </xf>
    <xf numFmtId="0" fontId="12" fillId="11" borderId="9" xfId="0" applyFont="1" applyFill="1" applyBorder="1" applyAlignment="1">
      <alignment horizontal="center" vertical="center"/>
    </xf>
    <xf numFmtId="10" fontId="14" fillId="10" borderId="8" xfId="0" applyNumberFormat="1" applyFont="1" applyFill="1" applyBorder="1" applyAlignment="1">
      <alignment horizontal="right" vertical="center"/>
    </xf>
    <xf numFmtId="3" fontId="14" fillId="10" borderId="8" xfId="0" applyNumberFormat="1" applyFont="1" applyFill="1" applyBorder="1" applyAlignment="1">
      <alignment horizontal="right" vertical="center" wrapText="1"/>
    </xf>
    <xf numFmtId="3" fontId="12" fillId="12" borderId="8" xfId="0" applyNumberFormat="1" applyFont="1" applyFill="1" applyBorder="1" applyAlignment="1">
      <alignment horizontal="right" vertical="center" wrapText="1"/>
    </xf>
    <xf numFmtId="10" fontId="12" fillId="12" borderId="8" xfId="0" applyNumberFormat="1" applyFont="1" applyFill="1" applyBorder="1" applyAlignment="1">
      <alignment horizontal="right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2" fillId="11" borderId="18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horizontal="center" vertical="center" wrapText="1"/>
    </xf>
    <xf numFmtId="0" fontId="12" fillId="11" borderId="11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0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A9BDC-7C64-4149-90C4-A0794C9EB916}">
  <dimension ref="A1:N21"/>
  <sheetViews>
    <sheetView workbookViewId="0">
      <selection activeCell="F2" sqref="F2:F3"/>
    </sheetView>
  </sheetViews>
  <sheetFormatPr defaultRowHeight="15"/>
  <cols>
    <col min="2" max="2" width="31" bestFit="1" customWidth="1"/>
    <col min="6" max="6" width="10.140625" bestFit="1" customWidth="1"/>
    <col min="7" max="7" width="9.85546875" bestFit="1" customWidth="1"/>
  </cols>
  <sheetData>
    <row r="1" spans="1:14" ht="30.75">
      <c r="A1" s="1"/>
      <c r="B1" s="1"/>
      <c r="C1" s="1"/>
      <c r="D1" s="1" t="s">
        <v>66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.75">
      <c r="A2" s="84" t="s">
        <v>0</v>
      </c>
      <c r="B2" s="86" t="s">
        <v>1</v>
      </c>
      <c r="C2" s="88" t="s">
        <v>2</v>
      </c>
      <c r="D2" s="90" t="s">
        <v>3</v>
      </c>
      <c r="E2" s="92" t="s">
        <v>4</v>
      </c>
      <c r="F2" s="94" t="s">
        <v>5</v>
      </c>
      <c r="G2" s="2"/>
      <c r="H2" s="79" t="s">
        <v>6</v>
      </c>
      <c r="I2" s="81" t="s">
        <v>7</v>
      </c>
      <c r="J2" s="81"/>
      <c r="K2" s="81"/>
      <c r="L2" s="3"/>
      <c r="M2" s="4"/>
      <c r="N2" s="5"/>
    </row>
    <row r="3" spans="1:14" ht="192">
      <c r="A3" s="85"/>
      <c r="B3" s="87"/>
      <c r="C3" s="89"/>
      <c r="D3" s="91"/>
      <c r="E3" s="93"/>
      <c r="F3" s="95"/>
      <c r="G3" s="6" t="s">
        <v>8</v>
      </c>
      <c r="H3" s="80"/>
      <c r="I3" s="7" t="s">
        <v>9</v>
      </c>
      <c r="J3" s="8" t="s">
        <v>10</v>
      </c>
      <c r="K3" s="8" t="s">
        <v>11</v>
      </c>
      <c r="L3" s="9" t="s">
        <v>12</v>
      </c>
      <c r="M3" s="10" t="s">
        <v>13</v>
      </c>
      <c r="N3" s="11" t="s">
        <v>14</v>
      </c>
    </row>
    <row r="4" spans="1:14" ht="24">
      <c r="A4" s="12">
        <v>5965</v>
      </c>
      <c r="B4" s="13" t="s">
        <v>15</v>
      </c>
      <c r="C4" s="14">
        <v>18604</v>
      </c>
      <c r="D4" s="15">
        <v>154</v>
      </c>
      <c r="E4" s="16">
        <f t="shared" ref="E4:E18" si="0">D4-F4</f>
        <v>7</v>
      </c>
      <c r="F4" s="17">
        <v>147</v>
      </c>
      <c r="G4" s="18">
        <v>11463</v>
      </c>
      <c r="H4" s="19">
        <f>G4/L4</f>
        <v>77.979591836734699</v>
      </c>
      <c r="I4" s="20"/>
      <c r="J4" s="21"/>
      <c r="K4" s="21"/>
      <c r="L4" s="22">
        <f t="shared" ref="L4" si="1">F4+I4</f>
        <v>147</v>
      </c>
      <c r="M4" s="23"/>
      <c r="N4" s="24">
        <f t="shared" ref="N4" si="2">SUM(L4:M4)</f>
        <v>147</v>
      </c>
    </row>
    <row r="5" spans="1:14" ht="24">
      <c r="A5" s="12">
        <v>5967</v>
      </c>
      <c r="B5" s="13" t="s">
        <v>16</v>
      </c>
      <c r="C5" s="14">
        <v>13931</v>
      </c>
      <c r="D5" s="15">
        <v>128</v>
      </c>
      <c r="E5" s="16">
        <f t="shared" si="0"/>
        <v>4</v>
      </c>
      <c r="F5" s="17">
        <v>124</v>
      </c>
      <c r="G5" s="18">
        <v>8988</v>
      </c>
      <c r="H5" s="19">
        <f t="shared" ref="H5:H18" si="3">G5/L5</f>
        <v>72.483870967741936</v>
      </c>
      <c r="I5" s="20"/>
      <c r="J5" s="21">
        <v>3</v>
      </c>
      <c r="K5" s="21"/>
      <c r="L5" s="22">
        <f>F5+I5</f>
        <v>124</v>
      </c>
      <c r="M5" s="23">
        <v>1</v>
      </c>
      <c r="N5" s="24">
        <f t="shared" ref="N5:N18" si="4">SUM(L5:M5)</f>
        <v>125</v>
      </c>
    </row>
    <row r="6" spans="1:14" ht="24">
      <c r="A6" s="25">
        <v>77647</v>
      </c>
      <c r="B6" s="13" t="s">
        <v>17</v>
      </c>
      <c r="C6" s="14">
        <v>22777</v>
      </c>
      <c r="D6" s="15">
        <v>143</v>
      </c>
      <c r="E6" s="26">
        <f t="shared" si="0"/>
        <v>0</v>
      </c>
      <c r="F6" s="27">
        <v>143</v>
      </c>
      <c r="G6" s="18">
        <v>8260</v>
      </c>
      <c r="H6" s="19">
        <f t="shared" si="3"/>
        <v>53.986928104575163</v>
      </c>
      <c r="I6" s="28">
        <v>10</v>
      </c>
      <c r="J6" s="21">
        <v>2</v>
      </c>
      <c r="K6" s="21"/>
      <c r="L6" s="22">
        <f t="shared" ref="L6:L15" si="5">F6+I6</f>
        <v>153</v>
      </c>
      <c r="M6" s="29">
        <v>5</v>
      </c>
      <c r="N6" s="24">
        <f t="shared" si="4"/>
        <v>158</v>
      </c>
    </row>
    <row r="7" spans="1:14" ht="24">
      <c r="A7" s="12">
        <v>5971</v>
      </c>
      <c r="B7" s="13" t="s">
        <v>18</v>
      </c>
      <c r="C7" s="14">
        <v>20269</v>
      </c>
      <c r="D7" s="15">
        <v>285</v>
      </c>
      <c r="E7" s="26">
        <f>D7-F7</f>
        <v>0</v>
      </c>
      <c r="F7" s="17">
        <v>285</v>
      </c>
      <c r="G7" s="30">
        <v>11716</v>
      </c>
      <c r="H7" s="31">
        <f t="shared" si="3"/>
        <v>41.108771929824563</v>
      </c>
      <c r="I7" s="20"/>
      <c r="J7" s="21">
        <v>1</v>
      </c>
      <c r="K7" s="21"/>
      <c r="L7" s="22">
        <f t="shared" si="5"/>
        <v>285</v>
      </c>
      <c r="M7" s="23">
        <v>3</v>
      </c>
      <c r="N7" s="24">
        <f t="shared" si="4"/>
        <v>288</v>
      </c>
    </row>
    <row r="8" spans="1:14" ht="24">
      <c r="A8" s="12">
        <v>5968</v>
      </c>
      <c r="B8" s="13" t="s">
        <v>19</v>
      </c>
      <c r="C8" s="32">
        <v>3963</v>
      </c>
      <c r="D8" s="15">
        <v>72</v>
      </c>
      <c r="E8" s="16">
        <f t="shared" ref="E8:E9" si="6">D8-F8</f>
        <v>6</v>
      </c>
      <c r="F8" s="17">
        <v>66</v>
      </c>
      <c r="G8" s="18">
        <v>2662</v>
      </c>
      <c r="H8" s="31">
        <f t="shared" si="3"/>
        <v>40.333333333333336</v>
      </c>
      <c r="I8" s="20"/>
      <c r="J8" s="21">
        <v>7</v>
      </c>
      <c r="K8" s="21"/>
      <c r="L8" s="22">
        <f t="shared" si="5"/>
        <v>66</v>
      </c>
      <c r="M8" s="23">
        <v>2</v>
      </c>
      <c r="N8" s="24">
        <f t="shared" si="4"/>
        <v>68</v>
      </c>
    </row>
    <row r="9" spans="1:14" ht="24">
      <c r="A9" s="12">
        <v>5966</v>
      </c>
      <c r="B9" s="13" t="s">
        <v>20</v>
      </c>
      <c r="C9" s="32">
        <v>8090</v>
      </c>
      <c r="D9" s="15">
        <v>116</v>
      </c>
      <c r="E9" s="26">
        <f t="shared" si="6"/>
        <v>0</v>
      </c>
      <c r="F9" s="17">
        <v>116</v>
      </c>
      <c r="G9" s="18">
        <v>4382</v>
      </c>
      <c r="H9" s="31">
        <f t="shared" si="3"/>
        <v>35.338709677419352</v>
      </c>
      <c r="I9" s="28">
        <v>8</v>
      </c>
      <c r="J9" s="21"/>
      <c r="K9" s="21"/>
      <c r="L9" s="22">
        <f t="shared" si="5"/>
        <v>124</v>
      </c>
      <c r="M9" s="23">
        <v>3</v>
      </c>
      <c r="N9" s="24">
        <f t="shared" si="4"/>
        <v>127</v>
      </c>
    </row>
    <row r="10" spans="1:14" ht="24">
      <c r="A10" s="12">
        <v>5974</v>
      </c>
      <c r="B10" s="13" t="s">
        <v>21</v>
      </c>
      <c r="C10" s="32">
        <v>6656</v>
      </c>
      <c r="D10" s="15">
        <v>137</v>
      </c>
      <c r="E10" s="26">
        <f t="shared" si="0"/>
        <v>0</v>
      </c>
      <c r="F10" s="17">
        <v>137</v>
      </c>
      <c r="G10" s="18">
        <v>4371</v>
      </c>
      <c r="H10" s="31">
        <f t="shared" si="3"/>
        <v>28.2</v>
      </c>
      <c r="I10" s="28">
        <v>18</v>
      </c>
      <c r="J10" s="21">
        <v>1</v>
      </c>
      <c r="K10" s="21"/>
      <c r="L10" s="22">
        <f t="shared" si="5"/>
        <v>155</v>
      </c>
      <c r="M10" s="23">
        <v>5</v>
      </c>
      <c r="N10" s="24">
        <f>SUM(L10:M10)</f>
        <v>160</v>
      </c>
    </row>
    <row r="11" spans="1:14" ht="24">
      <c r="A11" s="12">
        <v>5975</v>
      </c>
      <c r="B11" s="13" t="s">
        <v>22</v>
      </c>
      <c r="C11" s="14">
        <v>4356</v>
      </c>
      <c r="D11" s="15">
        <v>71</v>
      </c>
      <c r="E11" s="26">
        <f>D11-F11</f>
        <v>0</v>
      </c>
      <c r="F11" s="17">
        <v>71</v>
      </c>
      <c r="G11" s="30">
        <v>1868</v>
      </c>
      <c r="H11" s="31">
        <f>G11/L11</f>
        <v>23.948717948717949</v>
      </c>
      <c r="I11" s="28">
        <v>7</v>
      </c>
      <c r="J11" s="21"/>
      <c r="K11" s="21"/>
      <c r="L11" s="22">
        <f>F11+I11</f>
        <v>78</v>
      </c>
      <c r="M11" s="23"/>
      <c r="N11" s="24">
        <f>SUM(L11:M11)</f>
        <v>78</v>
      </c>
    </row>
    <row r="12" spans="1:14" ht="24">
      <c r="A12" s="12">
        <v>5977</v>
      </c>
      <c r="B12" s="33" t="s">
        <v>23</v>
      </c>
      <c r="C12" s="14">
        <v>11553</v>
      </c>
      <c r="D12" s="15">
        <v>163</v>
      </c>
      <c r="E12" s="26">
        <f t="shared" si="0"/>
        <v>0</v>
      </c>
      <c r="F12" s="17">
        <v>163</v>
      </c>
      <c r="G12" s="18">
        <v>4365</v>
      </c>
      <c r="H12" s="31">
        <f t="shared" si="3"/>
        <v>22.270408163265305</v>
      </c>
      <c r="I12" s="28">
        <v>33</v>
      </c>
      <c r="J12" s="21"/>
      <c r="K12" s="21"/>
      <c r="L12" s="22">
        <f t="shared" si="5"/>
        <v>196</v>
      </c>
      <c r="M12" s="23"/>
      <c r="N12" s="24">
        <f t="shared" si="4"/>
        <v>196</v>
      </c>
    </row>
    <row r="13" spans="1:14" ht="24">
      <c r="A13" s="12">
        <v>5969</v>
      </c>
      <c r="B13" s="13" t="s">
        <v>24</v>
      </c>
      <c r="C13" s="32">
        <v>2867</v>
      </c>
      <c r="D13" s="15">
        <v>78</v>
      </c>
      <c r="E13" s="26">
        <f>D13-F13</f>
        <v>0</v>
      </c>
      <c r="F13" s="17">
        <v>78</v>
      </c>
      <c r="G13" s="18">
        <v>1845</v>
      </c>
      <c r="H13" s="31">
        <f t="shared" si="3"/>
        <v>21.705882352941178</v>
      </c>
      <c r="I13" s="28">
        <v>7</v>
      </c>
      <c r="J13" s="21"/>
      <c r="K13" s="21"/>
      <c r="L13" s="22">
        <f>F13+I13+E13</f>
        <v>85</v>
      </c>
      <c r="M13" s="23">
        <v>4</v>
      </c>
      <c r="N13" s="24">
        <f>SUM(L13:M13)</f>
        <v>89</v>
      </c>
    </row>
    <row r="14" spans="1:14" ht="24">
      <c r="A14" s="12">
        <v>5973</v>
      </c>
      <c r="B14" s="13" t="s">
        <v>25</v>
      </c>
      <c r="C14" s="14">
        <v>5383</v>
      </c>
      <c r="D14" s="15">
        <v>151</v>
      </c>
      <c r="E14" s="26">
        <f t="shared" ref="E14" si="7">D14-F14</f>
        <v>0</v>
      </c>
      <c r="F14" s="27">
        <v>151</v>
      </c>
      <c r="G14" s="18">
        <v>2492</v>
      </c>
      <c r="H14" s="34">
        <f>G14/L14</f>
        <v>16.287581699346404</v>
      </c>
      <c r="I14" s="28">
        <v>2</v>
      </c>
      <c r="J14" s="21"/>
      <c r="K14" s="35"/>
      <c r="L14" s="22">
        <f>F14+I14</f>
        <v>153</v>
      </c>
      <c r="M14" s="29"/>
      <c r="N14" s="24">
        <f t="shared" ref="N14" si="8">SUM(L14:M14)</f>
        <v>153</v>
      </c>
    </row>
    <row r="15" spans="1:14" ht="24">
      <c r="A15" s="12">
        <v>5964</v>
      </c>
      <c r="B15" s="13" t="s">
        <v>26</v>
      </c>
      <c r="C15" s="32">
        <v>7642</v>
      </c>
      <c r="D15" s="15">
        <v>160</v>
      </c>
      <c r="E15" s="26">
        <f t="shared" si="0"/>
        <v>0</v>
      </c>
      <c r="F15" s="17">
        <v>160</v>
      </c>
      <c r="G15" s="18">
        <v>2772</v>
      </c>
      <c r="H15" s="34">
        <f t="shared" si="3"/>
        <v>16.023121387283236</v>
      </c>
      <c r="I15" s="28">
        <v>13</v>
      </c>
      <c r="J15" s="21"/>
      <c r="K15" s="21"/>
      <c r="L15" s="22">
        <f t="shared" si="5"/>
        <v>173</v>
      </c>
      <c r="M15" s="23">
        <v>7</v>
      </c>
      <c r="N15" s="24">
        <f t="shared" si="4"/>
        <v>180</v>
      </c>
    </row>
    <row r="16" spans="1:14" ht="24">
      <c r="A16" s="12">
        <v>5972</v>
      </c>
      <c r="B16" s="13" t="s">
        <v>27</v>
      </c>
      <c r="C16" s="32">
        <v>2963</v>
      </c>
      <c r="D16" s="15">
        <v>104</v>
      </c>
      <c r="E16" s="26">
        <f>D16-F16</f>
        <v>0</v>
      </c>
      <c r="F16" s="17">
        <v>104</v>
      </c>
      <c r="G16" s="18">
        <v>1603</v>
      </c>
      <c r="H16" s="34">
        <f>G16/L16</f>
        <v>15.122641509433961</v>
      </c>
      <c r="I16" s="28">
        <v>2</v>
      </c>
      <c r="J16" s="21"/>
      <c r="K16" s="21"/>
      <c r="L16" s="22">
        <f>F16+I16</f>
        <v>106</v>
      </c>
      <c r="M16" s="29">
        <v>6</v>
      </c>
      <c r="N16" s="24">
        <f>SUM(L16:M16)</f>
        <v>112</v>
      </c>
    </row>
    <row r="17" spans="1:14" ht="24">
      <c r="A17" s="12">
        <v>5976</v>
      </c>
      <c r="B17" s="13" t="s">
        <v>28</v>
      </c>
      <c r="C17" s="32">
        <v>6794</v>
      </c>
      <c r="D17" s="15">
        <v>219</v>
      </c>
      <c r="E17" s="26">
        <f t="shared" si="0"/>
        <v>0</v>
      </c>
      <c r="F17" s="17">
        <v>219</v>
      </c>
      <c r="G17" s="30">
        <v>3578</v>
      </c>
      <c r="H17" s="34">
        <f t="shared" si="3"/>
        <v>14.311999999999999</v>
      </c>
      <c r="I17" s="28">
        <v>31</v>
      </c>
      <c r="J17" s="21"/>
      <c r="K17" s="21"/>
      <c r="L17" s="22">
        <f>F17+I17+E17</f>
        <v>250</v>
      </c>
      <c r="M17" s="23">
        <v>6</v>
      </c>
      <c r="N17" s="24">
        <f>SUM(L17:M17)</f>
        <v>256</v>
      </c>
    </row>
    <row r="18" spans="1:14" ht="24">
      <c r="A18" s="12">
        <v>5970</v>
      </c>
      <c r="B18" s="13" t="s">
        <v>29</v>
      </c>
      <c r="C18" s="14">
        <v>2838</v>
      </c>
      <c r="D18" s="15">
        <v>78</v>
      </c>
      <c r="E18" s="26">
        <f t="shared" si="0"/>
        <v>0</v>
      </c>
      <c r="F18" s="17">
        <v>78</v>
      </c>
      <c r="G18" s="18">
        <v>1229</v>
      </c>
      <c r="H18" s="34">
        <f t="shared" si="3"/>
        <v>13.655555555555555</v>
      </c>
      <c r="I18" s="28">
        <v>12</v>
      </c>
      <c r="J18" s="21">
        <v>3</v>
      </c>
      <c r="K18" s="35"/>
      <c r="L18" s="22">
        <f>F18+I18</f>
        <v>90</v>
      </c>
      <c r="M18" s="29">
        <v>5</v>
      </c>
      <c r="N18" s="24">
        <f t="shared" si="4"/>
        <v>95</v>
      </c>
    </row>
    <row r="19" spans="1:14" ht="24.75" thickBot="1">
      <c r="A19" s="82" t="s">
        <v>30</v>
      </c>
      <c r="B19" s="83"/>
      <c r="C19" s="36">
        <f>SUM(C4:C18)</f>
        <v>138686</v>
      </c>
      <c r="D19" s="37">
        <f>SUM(D4:D18)</f>
        <v>2059</v>
      </c>
      <c r="E19" s="16">
        <f>D19-F19</f>
        <v>17</v>
      </c>
      <c r="F19" s="38">
        <f>SUM(F4:F18)</f>
        <v>2042</v>
      </c>
      <c r="G19" s="39">
        <f>SUM(G4:G18)</f>
        <v>71594</v>
      </c>
      <c r="H19" s="40">
        <f t="shared" ref="H19" si="9">G19/L19</f>
        <v>32.766132723112129</v>
      </c>
      <c r="I19" s="41">
        <f>SUM(I4:I18)</f>
        <v>143</v>
      </c>
      <c r="J19" s="24">
        <f>SUM(J4:J18)</f>
        <v>17</v>
      </c>
      <c r="K19" s="42"/>
      <c r="L19" s="22">
        <f>F19+I19</f>
        <v>2185</v>
      </c>
      <c r="M19" s="29">
        <f>SUM(M4:M18)</f>
        <v>47</v>
      </c>
      <c r="N19" s="24">
        <f>SUM(L19:M19)</f>
        <v>2232</v>
      </c>
    </row>
    <row r="20" spans="1:14" ht="24.75" thickBot="1">
      <c r="A20" s="43"/>
      <c r="B20" s="44" t="s">
        <v>31</v>
      </c>
      <c r="C20" s="44"/>
      <c r="D20" s="45">
        <f>L19+M19</f>
        <v>2232</v>
      </c>
      <c r="E20" s="46"/>
      <c r="F20" s="43"/>
      <c r="G20" s="43"/>
      <c r="H20" s="43"/>
      <c r="I20" s="47"/>
      <c r="J20" s="48"/>
      <c r="K20" s="43"/>
      <c r="L20" s="49"/>
      <c r="M20" s="50"/>
      <c r="N20" s="5"/>
    </row>
    <row r="21" spans="1:14" ht="24.75" thickBot="1">
      <c r="A21" s="43"/>
      <c r="B21" s="44" t="s">
        <v>32</v>
      </c>
      <c r="C21" s="44"/>
      <c r="D21" s="51">
        <f>D20+J19</f>
        <v>2249</v>
      </c>
      <c r="E21" s="43"/>
      <c r="F21" s="43"/>
      <c r="G21" s="43"/>
      <c r="H21" s="43"/>
      <c r="I21" s="43"/>
      <c r="J21" s="43"/>
      <c r="K21" s="43"/>
      <c r="L21" s="47"/>
      <c r="M21" s="50"/>
      <c r="N21" s="5"/>
    </row>
  </sheetData>
  <mergeCells count="9">
    <mergeCell ref="H2:H3"/>
    <mergeCell ref="I2:K2"/>
    <mergeCell ref="A19:B19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FED5-864E-4EAE-BDE3-5270A0DA6E94}">
  <dimension ref="A1:G15"/>
  <sheetViews>
    <sheetView workbookViewId="0">
      <selection activeCell="C5" sqref="C5"/>
    </sheetView>
  </sheetViews>
  <sheetFormatPr defaultColWidth="8.85546875" defaultRowHeight="17.25"/>
  <cols>
    <col min="1" max="1" width="11.42578125" style="52" bestFit="1" customWidth="1"/>
    <col min="2" max="2" width="18.42578125" style="52" bestFit="1" customWidth="1"/>
    <col min="3" max="3" width="16.140625" style="52" bestFit="1" customWidth="1"/>
    <col min="4" max="4" width="8.28515625" style="52" bestFit="1" customWidth="1"/>
    <col min="5" max="5" width="22.140625" style="52" bestFit="1" customWidth="1"/>
    <col min="6" max="6" width="8.28515625" style="52" bestFit="1" customWidth="1"/>
    <col min="7" max="7" width="29.140625" style="52" bestFit="1" customWidth="1"/>
    <col min="8" max="16384" width="8.85546875" style="52"/>
  </cols>
  <sheetData>
    <row r="1" spans="1:7" ht="24">
      <c r="A1" s="53" t="s">
        <v>33</v>
      </c>
      <c r="B1" s="53" t="s">
        <v>34</v>
      </c>
      <c r="C1" s="53" t="s">
        <v>35</v>
      </c>
      <c r="D1" s="53"/>
      <c r="E1" s="53" t="s">
        <v>36</v>
      </c>
      <c r="F1" s="53"/>
      <c r="G1" s="53" t="s">
        <v>37</v>
      </c>
    </row>
    <row r="2" spans="1:7" ht="24">
      <c r="A2" s="53"/>
      <c r="B2" s="53" t="s">
        <v>39</v>
      </c>
      <c r="C2" s="53" t="s">
        <v>39</v>
      </c>
      <c r="D2" s="53" t="s">
        <v>40</v>
      </c>
      <c r="E2" s="53" t="s">
        <v>39</v>
      </c>
      <c r="F2" s="53" t="s">
        <v>40</v>
      </c>
      <c r="G2" s="53" t="s">
        <v>38</v>
      </c>
    </row>
    <row r="3" spans="1:7" ht="24">
      <c r="A3" s="53" t="s">
        <v>41</v>
      </c>
      <c r="B3" s="60">
        <v>162</v>
      </c>
      <c r="C3" s="60">
        <v>174</v>
      </c>
      <c r="D3" s="67">
        <v>1</v>
      </c>
      <c r="E3" s="60">
        <v>174</v>
      </c>
      <c r="F3" s="67">
        <v>1</v>
      </c>
      <c r="G3" s="68">
        <v>4345</v>
      </c>
    </row>
    <row r="4" spans="1:7" ht="24">
      <c r="A4" s="53" t="s">
        <v>42</v>
      </c>
      <c r="B4" s="60">
        <v>148</v>
      </c>
      <c r="C4" s="60">
        <v>148</v>
      </c>
      <c r="D4" s="67">
        <v>1</v>
      </c>
      <c r="E4" s="60">
        <v>148</v>
      </c>
      <c r="F4" s="67">
        <v>1</v>
      </c>
      <c r="G4" s="68">
        <v>7574</v>
      </c>
    </row>
    <row r="5" spans="1:7" ht="24">
      <c r="A5" s="53" t="s">
        <v>43</v>
      </c>
      <c r="B5" s="60">
        <v>118</v>
      </c>
      <c r="C5" s="60">
        <v>124</v>
      </c>
      <c r="D5" s="67">
        <v>1</v>
      </c>
      <c r="E5" s="60">
        <v>124</v>
      </c>
      <c r="F5" s="67">
        <v>1</v>
      </c>
      <c r="G5" s="68">
        <v>3324</v>
      </c>
    </row>
    <row r="6" spans="1:7" ht="24">
      <c r="A6" s="53" t="s">
        <v>44</v>
      </c>
      <c r="B6" s="60">
        <v>125</v>
      </c>
      <c r="C6" s="60">
        <v>125</v>
      </c>
      <c r="D6" s="67">
        <v>1</v>
      </c>
      <c r="E6" s="60">
        <v>125</v>
      </c>
      <c r="F6" s="67">
        <v>1</v>
      </c>
      <c r="G6" s="68">
        <v>3143</v>
      </c>
    </row>
    <row r="7" spans="1:7" ht="24">
      <c r="A7" s="53" t="s">
        <v>45</v>
      </c>
      <c r="B7" s="60">
        <v>66</v>
      </c>
      <c r="C7" s="60">
        <v>67</v>
      </c>
      <c r="D7" s="67">
        <v>1</v>
      </c>
      <c r="E7" s="60">
        <v>67</v>
      </c>
      <c r="F7" s="67">
        <v>1</v>
      </c>
      <c r="G7" s="68">
        <v>1776</v>
      </c>
    </row>
    <row r="8" spans="1:7" ht="24">
      <c r="A8" s="53" t="s">
        <v>46</v>
      </c>
      <c r="B8" s="60">
        <v>157</v>
      </c>
      <c r="C8" s="60">
        <v>178</v>
      </c>
      <c r="D8" s="67">
        <v>1</v>
      </c>
      <c r="E8" s="60">
        <v>177</v>
      </c>
      <c r="F8" s="67">
        <v>1</v>
      </c>
      <c r="G8" s="68">
        <v>3853</v>
      </c>
    </row>
    <row r="9" spans="1:7" ht="24">
      <c r="A9" s="53" t="s">
        <v>47</v>
      </c>
      <c r="B9" s="60">
        <v>285</v>
      </c>
      <c r="C9" s="60">
        <v>287</v>
      </c>
      <c r="D9" s="67">
        <v>1</v>
      </c>
      <c r="E9" s="60">
        <v>285</v>
      </c>
      <c r="F9" s="67">
        <v>1</v>
      </c>
      <c r="G9" s="68">
        <v>5290</v>
      </c>
    </row>
    <row r="10" spans="1:7" ht="24">
      <c r="A10" s="53" t="s">
        <v>48</v>
      </c>
      <c r="B10" s="60">
        <v>146</v>
      </c>
      <c r="C10" s="60">
        <v>153</v>
      </c>
      <c r="D10" s="67">
        <v>1</v>
      </c>
      <c r="E10" s="60">
        <v>151</v>
      </c>
      <c r="F10" s="67">
        <v>1</v>
      </c>
      <c r="G10" s="68">
        <v>10728</v>
      </c>
    </row>
    <row r="11" spans="1:7" ht="24">
      <c r="A11" s="53" t="s">
        <v>49</v>
      </c>
      <c r="B11" s="60">
        <v>257</v>
      </c>
      <c r="C11" s="60">
        <v>262</v>
      </c>
      <c r="D11" s="67">
        <v>1</v>
      </c>
      <c r="E11" s="60">
        <v>263</v>
      </c>
      <c r="F11" s="67">
        <v>1</v>
      </c>
      <c r="G11" s="68">
        <v>5750</v>
      </c>
    </row>
    <row r="12" spans="1:7" ht="24">
      <c r="A12" s="53" t="s">
        <v>50</v>
      </c>
      <c r="B12" s="60">
        <v>139</v>
      </c>
      <c r="C12" s="60">
        <v>156</v>
      </c>
      <c r="D12" s="67">
        <v>1</v>
      </c>
      <c r="E12" s="60">
        <v>155</v>
      </c>
      <c r="F12" s="67">
        <v>1</v>
      </c>
      <c r="G12" s="68">
        <v>5571</v>
      </c>
    </row>
    <row r="13" spans="1:7" ht="24">
      <c r="A13" s="53" t="s">
        <v>51</v>
      </c>
      <c r="B13" s="60">
        <v>73</v>
      </c>
      <c r="C13" s="60">
        <v>78</v>
      </c>
      <c r="D13" s="67">
        <v>1</v>
      </c>
      <c r="E13" s="60">
        <v>78</v>
      </c>
      <c r="F13" s="67">
        <v>1</v>
      </c>
      <c r="G13" s="68">
        <v>2571</v>
      </c>
    </row>
    <row r="14" spans="1:7" ht="24">
      <c r="A14" s="53" t="s">
        <v>52</v>
      </c>
      <c r="B14" s="60">
        <v>385</v>
      </c>
      <c r="C14" s="60">
        <v>436</v>
      </c>
      <c r="D14" s="67">
        <v>1</v>
      </c>
      <c r="E14" s="60">
        <v>426</v>
      </c>
      <c r="F14" s="67">
        <v>1</v>
      </c>
      <c r="G14" s="68">
        <v>9444</v>
      </c>
    </row>
    <row r="15" spans="1:7" ht="48">
      <c r="A15" s="53" t="s">
        <v>30</v>
      </c>
      <c r="B15" s="69">
        <v>2061</v>
      </c>
      <c r="C15" s="69">
        <v>2188</v>
      </c>
      <c r="D15" s="70">
        <v>1</v>
      </c>
      <c r="E15" s="69">
        <v>2173</v>
      </c>
      <c r="F15" s="70">
        <v>1</v>
      </c>
      <c r="G15" s="69">
        <v>63369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8F12-74AF-46F9-A1A8-B0C9F44AD444}">
  <dimension ref="A1:AE17"/>
  <sheetViews>
    <sheetView tabSelected="1" workbookViewId="0">
      <selection activeCell="C13" sqref="C13"/>
    </sheetView>
  </sheetViews>
  <sheetFormatPr defaultRowHeight="15"/>
  <cols>
    <col min="1" max="1" width="11.42578125" bestFit="1" customWidth="1"/>
    <col min="2" max="2" width="14.28515625" bestFit="1" customWidth="1"/>
    <col min="3" max="3" width="15.140625" bestFit="1" customWidth="1"/>
  </cols>
  <sheetData>
    <row r="1" spans="1:31" ht="21" customHeight="1">
      <c r="A1" s="54" t="s">
        <v>33</v>
      </c>
      <c r="B1" s="66" t="s">
        <v>67</v>
      </c>
      <c r="C1" s="75" t="s">
        <v>67</v>
      </c>
      <c r="D1" s="76"/>
      <c r="E1" s="96" t="s">
        <v>53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8"/>
      <c r="Q1" s="99" t="s">
        <v>54</v>
      </c>
      <c r="R1" s="100"/>
      <c r="S1" s="100"/>
      <c r="T1" s="100"/>
      <c r="U1" s="100"/>
      <c r="V1" s="100"/>
      <c r="W1" s="100"/>
      <c r="X1" s="101"/>
      <c r="Y1" s="102" t="s">
        <v>55</v>
      </c>
      <c r="Z1" s="100"/>
      <c r="AA1" s="100"/>
      <c r="AB1" s="100"/>
      <c r="AC1" s="100"/>
      <c r="AD1" s="101"/>
      <c r="AE1" s="58"/>
    </row>
    <row r="2" spans="1:31" ht="21" customHeight="1">
      <c r="A2" s="54"/>
      <c r="B2" s="66" t="s">
        <v>68</v>
      </c>
      <c r="C2" s="71" t="s">
        <v>68</v>
      </c>
      <c r="D2" s="77"/>
      <c r="E2" s="72"/>
      <c r="F2" s="73"/>
      <c r="G2" s="74"/>
      <c r="H2" s="73"/>
      <c r="I2" s="74"/>
      <c r="J2" s="73"/>
      <c r="K2" s="74"/>
      <c r="L2" s="73"/>
      <c r="M2" s="74"/>
      <c r="N2" s="73"/>
      <c r="O2" s="74"/>
      <c r="P2" s="73"/>
      <c r="Q2" s="55"/>
      <c r="R2" s="56"/>
      <c r="S2" s="55"/>
      <c r="T2" s="56"/>
      <c r="U2" s="55"/>
      <c r="V2" s="56"/>
      <c r="W2" s="55"/>
      <c r="X2" s="56"/>
      <c r="Y2" s="55"/>
      <c r="Z2" s="56"/>
      <c r="AA2" s="55"/>
      <c r="AB2" s="56"/>
      <c r="AC2" s="55"/>
      <c r="AD2" s="56"/>
      <c r="AE2" s="58"/>
    </row>
    <row r="3" spans="1:31" ht="21" customHeight="1">
      <c r="A3" s="54"/>
      <c r="B3" s="66" t="s">
        <v>69</v>
      </c>
      <c r="C3" s="55" t="s">
        <v>70</v>
      </c>
      <c r="D3" s="56"/>
      <c r="E3" s="57"/>
      <c r="F3" s="56"/>
      <c r="G3" s="55"/>
      <c r="H3" s="56"/>
      <c r="I3" s="55"/>
      <c r="J3" s="56"/>
      <c r="K3" s="55"/>
      <c r="L3" s="56"/>
      <c r="M3" s="55"/>
      <c r="N3" s="56"/>
      <c r="O3" s="55"/>
      <c r="P3" s="56"/>
      <c r="Q3" s="55"/>
      <c r="R3" s="56"/>
      <c r="S3" s="55"/>
      <c r="T3" s="56"/>
      <c r="U3" s="55"/>
      <c r="V3" s="56"/>
      <c r="W3" s="55"/>
      <c r="X3" s="56"/>
      <c r="Y3" s="55"/>
      <c r="Z3" s="56"/>
      <c r="AA3" s="55"/>
      <c r="AB3" s="56"/>
      <c r="AC3" s="55"/>
      <c r="AD3" s="56"/>
      <c r="AE3" s="58"/>
    </row>
    <row r="4" spans="1:31" ht="24">
      <c r="A4" s="54"/>
      <c r="B4" s="66"/>
      <c r="C4" s="66" t="s">
        <v>71</v>
      </c>
      <c r="D4" s="78"/>
      <c r="E4" s="66" t="s">
        <v>56</v>
      </c>
      <c r="F4" s="78"/>
      <c r="G4" s="66" t="s">
        <v>57</v>
      </c>
      <c r="H4" s="78"/>
      <c r="I4" s="66" t="s">
        <v>58</v>
      </c>
      <c r="J4" s="78"/>
      <c r="K4" s="66" t="s">
        <v>59</v>
      </c>
      <c r="L4" s="78"/>
      <c r="M4" s="66" t="s">
        <v>60</v>
      </c>
      <c r="N4" s="78"/>
      <c r="O4" s="66" t="s">
        <v>61</v>
      </c>
      <c r="P4" s="78"/>
      <c r="Q4" s="66" t="s">
        <v>57</v>
      </c>
      <c r="R4" s="78"/>
      <c r="S4" s="66" t="s">
        <v>62</v>
      </c>
      <c r="T4" s="78"/>
      <c r="U4" s="66" t="s">
        <v>63</v>
      </c>
      <c r="V4" s="78"/>
      <c r="W4" s="66" t="s">
        <v>64</v>
      </c>
      <c r="X4" s="78"/>
      <c r="Y4" s="66" t="s">
        <v>57</v>
      </c>
      <c r="Z4" s="78"/>
      <c r="AA4" s="66" t="s">
        <v>65</v>
      </c>
      <c r="AB4" s="78"/>
      <c r="AC4" s="66" t="s">
        <v>72</v>
      </c>
      <c r="AD4" s="78"/>
      <c r="AE4" s="58"/>
    </row>
    <row r="5" spans="1:31" ht="24">
      <c r="A5" s="59" t="s">
        <v>41</v>
      </c>
      <c r="B5" s="68">
        <v>4204</v>
      </c>
      <c r="C5" s="68">
        <v>2068</v>
      </c>
      <c r="D5" s="61">
        <v>0.4919</v>
      </c>
      <c r="E5" s="60">
        <v>123</v>
      </c>
      <c r="F5" s="61">
        <v>5.9499999999999997E-2</v>
      </c>
      <c r="G5" s="60">
        <v>817</v>
      </c>
      <c r="H5" s="61">
        <v>0.39510000000000001</v>
      </c>
      <c r="I5" s="60">
        <v>462</v>
      </c>
      <c r="J5" s="61">
        <v>0.22339999999999999</v>
      </c>
      <c r="K5" s="60">
        <v>533</v>
      </c>
      <c r="L5" s="61">
        <v>0.25769999999999998</v>
      </c>
      <c r="M5" s="60">
        <v>133</v>
      </c>
      <c r="N5" s="61">
        <v>6.4299999999999996E-2</v>
      </c>
      <c r="O5" s="68">
        <v>1128</v>
      </c>
      <c r="P5" s="61">
        <v>0.54549999999999998</v>
      </c>
      <c r="Q5" s="60">
        <v>915</v>
      </c>
      <c r="R5" s="61">
        <v>0.4425</v>
      </c>
      <c r="S5" s="60">
        <v>646</v>
      </c>
      <c r="T5" s="61">
        <v>0.31240000000000001</v>
      </c>
      <c r="U5" s="60">
        <v>408</v>
      </c>
      <c r="V5" s="61">
        <v>0.1973</v>
      </c>
      <c r="W5" s="60">
        <v>66</v>
      </c>
      <c r="X5" s="61">
        <v>3.1899999999999998E-2</v>
      </c>
      <c r="Y5" s="68">
        <v>1713</v>
      </c>
      <c r="Z5" s="61">
        <v>0.82830000000000004</v>
      </c>
      <c r="AA5" s="60">
        <v>272</v>
      </c>
      <c r="AB5" s="61">
        <v>0.13150000000000001</v>
      </c>
      <c r="AC5" s="60">
        <v>83</v>
      </c>
      <c r="AD5" s="61">
        <v>4.0099999999999997E-2</v>
      </c>
    </row>
    <row r="6" spans="1:31" ht="24">
      <c r="A6" s="59" t="s">
        <v>42</v>
      </c>
      <c r="B6" s="68">
        <v>8565</v>
      </c>
      <c r="C6" s="68">
        <v>4486</v>
      </c>
      <c r="D6" s="61">
        <v>0.52380000000000004</v>
      </c>
      <c r="E6" s="60">
        <v>170</v>
      </c>
      <c r="F6" s="61">
        <v>3.7900000000000003E-2</v>
      </c>
      <c r="G6" s="68">
        <v>1918</v>
      </c>
      <c r="H6" s="61">
        <v>0.42759999999999998</v>
      </c>
      <c r="I6" s="68">
        <v>1316</v>
      </c>
      <c r="J6" s="61">
        <v>0.29339999999999999</v>
      </c>
      <c r="K6" s="60">
        <v>900</v>
      </c>
      <c r="L6" s="61">
        <v>0.2006</v>
      </c>
      <c r="M6" s="60">
        <v>182</v>
      </c>
      <c r="N6" s="61">
        <v>4.0599999999999997E-2</v>
      </c>
      <c r="O6" s="68">
        <v>2398</v>
      </c>
      <c r="P6" s="61">
        <v>0.53459999999999996</v>
      </c>
      <c r="Q6" s="68">
        <v>2180</v>
      </c>
      <c r="R6" s="61">
        <v>0.48599999999999999</v>
      </c>
      <c r="S6" s="68">
        <v>1241</v>
      </c>
      <c r="T6" s="61">
        <v>0.27660000000000001</v>
      </c>
      <c r="U6" s="60">
        <v>826</v>
      </c>
      <c r="V6" s="61">
        <v>0.18410000000000001</v>
      </c>
      <c r="W6" s="60">
        <v>238</v>
      </c>
      <c r="X6" s="61">
        <v>5.3100000000000001E-2</v>
      </c>
      <c r="Y6" s="68">
        <v>3139</v>
      </c>
      <c r="Z6" s="61">
        <v>0.69969999999999999</v>
      </c>
      <c r="AA6" s="68">
        <v>1198</v>
      </c>
      <c r="AB6" s="61">
        <v>0.2671</v>
      </c>
      <c r="AC6" s="60">
        <v>149</v>
      </c>
      <c r="AD6" s="61">
        <v>3.32E-2</v>
      </c>
      <c r="AE6" s="58"/>
    </row>
    <row r="7" spans="1:31" ht="24">
      <c r="A7" s="59" t="s">
        <v>43</v>
      </c>
      <c r="B7" s="68">
        <v>3643</v>
      </c>
      <c r="C7" s="68">
        <v>1970</v>
      </c>
      <c r="D7" s="61">
        <v>0.54079999999999995</v>
      </c>
      <c r="E7" s="60">
        <v>85</v>
      </c>
      <c r="F7" s="61">
        <v>4.3099999999999999E-2</v>
      </c>
      <c r="G7" s="60">
        <v>798</v>
      </c>
      <c r="H7" s="61">
        <v>0.40510000000000002</v>
      </c>
      <c r="I7" s="60">
        <v>484</v>
      </c>
      <c r="J7" s="61">
        <v>0.2457</v>
      </c>
      <c r="K7" s="60">
        <v>464</v>
      </c>
      <c r="L7" s="61">
        <v>0.23549999999999999</v>
      </c>
      <c r="M7" s="60">
        <v>139</v>
      </c>
      <c r="N7" s="61">
        <v>7.0599999999999996E-2</v>
      </c>
      <c r="O7" s="68">
        <v>1087</v>
      </c>
      <c r="P7" s="61">
        <v>0.55179999999999996</v>
      </c>
      <c r="Q7" s="60">
        <v>885</v>
      </c>
      <c r="R7" s="61">
        <v>0.44919999999999999</v>
      </c>
      <c r="S7" s="60">
        <v>652</v>
      </c>
      <c r="T7" s="61">
        <v>0.33100000000000002</v>
      </c>
      <c r="U7" s="60">
        <v>399</v>
      </c>
      <c r="V7" s="61">
        <v>0.20250000000000001</v>
      </c>
      <c r="W7" s="60">
        <v>26</v>
      </c>
      <c r="X7" s="61">
        <v>1.32E-2</v>
      </c>
      <c r="Y7" s="68">
        <v>1649</v>
      </c>
      <c r="Z7" s="61">
        <v>0.83709999999999996</v>
      </c>
      <c r="AA7" s="60">
        <v>272</v>
      </c>
      <c r="AB7" s="61">
        <v>0.1381</v>
      </c>
      <c r="AC7" s="60">
        <v>49</v>
      </c>
      <c r="AD7" s="61">
        <v>2.4899999999999999E-2</v>
      </c>
      <c r="AE7" s="58"/>
    </row>
    <row r="8" spans="1:31" ht="24">
      <c r="A8" s="59" t="s">
        <v>44</v>
      </c>
      <c r="B8" s="68">
        <v>4837</v>
      </c>
      <c r="C8" s="68">
        <v>2130</v>
      </c>
      <c r="D8" s="61">
        <v>0.44040000000000001</v>
      </c>
      <c r="E8" s="60">
        <v>70</v>
      </c>
      <c r="F8" s="61">
        <v>3.2899999999999999E-2</v>
      </c>
      <c r="G8" s="60">
        <v>706</v>
      </c>
      <c r="H8" s="61">
        <v>0.33150000000000002</v>
      </c>
      <c r="I8" s="60">
        <v>562</v>
      </c>
      <c r="J8" s="61">
        <v>0.26379999999999998</v>
      </c>
      <c r="K8" s="60">
        <v>632</v>
      </c>
      <c r="L8" s="61">
        <v>0.29670000000000002</v>
      </c>
      <c r="M8" s="60">
        <v>160</v>
      </c>
      <c r="N8" s="61">
        <v>7.51E-2</v>
      </c>
      <c r="O8" s="68">
        <v>1354</v>
      </c>
      <c r="P8" s="61">
        <v>0.63570000000000004</v>
      </c>
      <c r="Q8" s="60">
        <v>892</v>
      </c>
      <c r="R8" s="61">
        <v>0.41880000000000001</v>
      </c>
      <c r="S8" s="60">
        <v>734</v>
      </c>
      <c r="T8" s="61">
        <v>0.34460000000000002</v>
      </c>
      <c r="U8" s="60">
        <v>421</v>
      </c>
      <c r="V8" s="61">
        <v>0.19769999999999999</v>
      </c>
      <c r="W8" s="60">
        <v>52</v>
      </c>
      <c r="X8" s="61">
        <v>2.4400000000000002E-2</v>
      </c>
      <c r="Y8" s="68">
        <v>1423</v>
      </c>
      <c r="Z8" s="61">
        <v>0.66810000000000003</v>
      </c>
      <c r="AA8" s="60">
        <v>583</v>
      </c>
      <c r="AB8" s="61">
        <v>0.2737</v>
      </c>
      <c r="AC8" s="60">
        <v>124</v>
      </c>
      <c r="AD8" s="61">
        <v>5.8200000000000002E-2</v>
      </c>
      <c r="AE8" s="58"/>
    </row>
    <row r="9" spans="1:31" ht="24">
      <c r="A9" s="59" t="s">
        <v>45</v>
      </c>
      <c r="B9" s="68">
        <v>2641</v>
      </c>
      <c r="C9" s="68">
        <v>1047</v>
      </c>
      <c r="D9" s="61">
        <v>0.39639999999999997</v>
      </c>
      <c r="E9" s="60">
        <v>46</v>
      </c>
      <c r="F9" s="61">
        <v>4.3900000000000002E-2</v>
      </c>
      <c r="G9" s="60">
        <v>428</v>
      </c>
      <c r="H9" s="61">
        <v>0.4088</v>
      </c>
      <c r="I9" s="60">
        <v>247</v>
      </c>
      <c r="J9" s="61">
        <v>0.2359</v>
      </c>
      <c r="K9" s="60">
        <v>265</v>
      </c>
      <c r="L9" s="61">
        <v>0.25309999999999999</v>
      </c>
      <c r="M9" s="60">
        <v>61</v>
      </c>
      <c r="N9" s="61">
        <v>5.8299999999999998E-2</v>
      </c>
      <c r="O9" s="60">
        <v>573</v>
      </c>
      <c r="P9" s="61">
        <v>0.54730000000000001</v>
      </c>
      <c r="Q9" s="60">
        <v>522</v>
      </c>
      <c r="R9" s="61">
        <v>0.49859999999999999</v>
      </c>
      <c r="S9" s="60">
        <v>323</v>
      </c>
      <c r="T9" s="61">
        <v>0.3085</v>
      </c>
      <c r="U9" s="60">
        <v>182</v>
      </c>
      <c r="V9" s="61">
        <v>0.17380000000000001</v>
      </c>
      <c r="W9" s="60">
        <v>20</v>
      </c>
      <c r="X9" s="61">
        <v>1.9099999999999999E-2</v>
      </c>
      <c r="Y9" s="60">
        <v>891</v>
      </c>
      <c r="Z9" s="61">
        <v>0.85099999999999998</v>
      </c>
      <c r="AA9" s="60">
        <v>133</v>
      </c>
      <c r="AB9" s="61">
        <v>0.127</v>
      </c>
      <c r="AC9" s="60">
        <v>23</v>
      </c>
      <c r="AD9" s="61">
        <v>2.1999999999999999E-2</v>
      </c>
      <c r="AE9" s="58"/>
    </row>
    <row r="10" spans="1:31" ht="24">
      <c r="A10" s="59" t="s">
        <v>46</v>
      </c>
      <c r="B10" s="68">
        <v>3106</v>
      </c>
      <c r="C10" s="68">
        <v>2510</v>
      </c>
      <c r="D10" s="61">
        <v>0.80810000000000004</v>
      </c>
      <c r="E10" s="60">
        <v>186</v>
      </c>
      <c r="F10" s="61">
        <v>7.4099999999999999E-2</v>
      </c>
      <c r="G10" s="60">
        <v>994</v>
      </c>
      <c r="H10" s="61">
        <v>0.39600000000000002</v>
      </c>
      <c r="I10" s="60">
        <v>558</v>
      </c>
      <c r="J10" s="61">
        <v>0.2223</v>
      </c>
      <c r="K10" s="60">
        <v>594</v>
      </c>
      <c r="L10" s="61">
        <v>0.23669999999999999</v>
      </c>
      <c r="M10" s="60">
        <v>178</v>
      </c>
      <c r="N10" s="61">
        <v>7.0900000000000005E-2</v>
      </c>
      <c r="O10" s="68">
        <v>1330</v>
      </c>
      <c r="P10" s="61">
        <v>0.52990000000000004</v>
      </c>
      <c r="Q10" s="68">
        <v>1146</v>
      </c>
      <c r="R10" s="61">
        <v>0.45660000000000001</v>
      </c>
      <c r="S10" s="60">
        <v>805</v>
      </c>
      <c r="T10" s="61">
        <v>0.32069999999999999</v>
      </c>
      <c r="U10" s="60">
        <v>517</v>
      </c>
      <c r="V10" s="61">
        <v>0.20599999999999999</v>
      </c>
      <c r="W10" s="60">
        <v>36</v>
      </c>
      <c r="X10" s="61">
        <v>1.43E-2</v>
      </c>
      <c r="Y10" s="68">
        <v>2055</v>
      </c>
      <c r="Z10" s="61">
        <v>0.81869999999999998</v>
      </c>
      <c r="AA10" s="60">
        <v>394</v>
      </c>
      <c r="AB10" s="61">
        <v>0.157</v>
      </c>
      <c r="AC10" s="60">
        <v>61</v>
      </c>
      <c r="AD10" s="61">
        <v>2.4299999999999999E-2</v>
      </c>
      <c r="AE10" s="58"/>
    </row>
    <row r="11" spans="1:31" ht="24">
      <c r="A11" s="59" t="s">
        <v>47</v>
      </c>
      <c r="B11" s="68">
        <v>8575</v>
      </c>
      <c r="C11" s="68">
        <v>3444</v>
      </c>
      <c r="D11" s="61">
        <v>0.40160000000000001</v>
      </c>
      <c r="E11" s="60">
        <v>145</v>
      </c>
      <c r="F11" s="61">
        <v>4.2099999999999999E-2</v>
      </c>
      <c r="G11" s="68">
        <v>1420</v>
      </c>
      <c r="H11" s="61">
        <v>0.4123</v>
      </c>
      <c r="I11" s="60">
        <v>851</v>
      </c>
      <c r="J11" s="61">
        <v>0.24709999999999999</v>
      </c>
      <c r="K11" s="60">
        <v>824</v>
      </c>
      <c r="L11" s="61">
        <v>0.23930000000000001</v>
      </c>
      <c r="M11" s="60">
        <v>204</v>
      </c>
      <c r="N11" s="61">
        <v>5.9200000000000003E-2</v>
      </c>
      <c r="O11" s="68">
        <v>1879</v>
      </c>
      <c r="P11" s="61">
        <v>0.54559999999999997</v>
      </c>
      <c r="Q11" s="68">
        <v>1529</v>
      </c>
      <c r="R11" s="61">
        <v>0.44400000000000001</v>
      </c>
      <c r="S11" s="68">
        <v>1253</v>
      </c>
      <c r="T11" s="61">
        <v>0.36380000000000001</v>
      </c>
      <c r="U11" s="60">
        <v>616</v>
      </c>
      <c r="V11" s="61">
        <v>0.1789</v>
      </c>
      <c r="W11" s="60">
        <v>46</v>
      </c>
      <c r="X11" s="61">
        <v>1.34E-2</v>
      </c>
      <c r="Y11" s="68">
        <v>2668</v>
      </c>
      <c r="Z11" s="61">
        <v>0.77470000000000006</v>
      </c>
      <c r="AA11" s="60">
        <v>629</v>
      </c>
      <c r="AB11" s="61">
        <v>0.18260000000000001</v>
      </c>
      <c r="AC11" s="60">
        <v>147</v>
      </c>
      <c r="AD11" s="61">
        <v>4.2700000000000002E-2</v>
      </c>
      <c r="AE11" s="58"/>
    </row>
    <row r="12" spans="1:31" ht="24">
      <c r="A12" s="59" t="s">
        <v>48</v>
      </c>
      <c r="B12" s="68">
        <v>7420</v>
      </c>
      <c r="C12" s="68">
        <v>3385</v>
      </c>
      <c r="D12" s="61">
        <v>0.45619999999999999</v>
      </c>
      <c r="E12" s="60">
        <v>173</v>
      </c>
      <c r="F12" s="61">
        <v>5.11E-2</v>
      </c>
      <c r="G12" s="68">
        <v>1220</v>
      </c>
      <c r="H12" s="61">
        <v>0.3604</v>
      </c>
      <c r="I12" s="60">
        <v>771</v>
      </c>
      <c r="J12" s="61">
        <v>0.2278</v>
      </c>
      <c r="K12" s="60">
        <v>922</v>
      </c>
      <c r="L12" s="61">
        <v>0.27239999999999998</v>
      </c>
      <c r="M12" s="60">
        <v>299</v>
      </c>
      <c r="N12" s="61">
        <v>8.8300000000000003E-2</v>
      </c>
      <c r="O12" s="68">
        <v>1992</v>
      </c>
      <c r="P12" s="61">
        <v>0.58850000000000002</v>
      </c>
      <c r="Q12" s="68">
        <v>1852</v>
      </c>
      <c r="R12" s="61">
        <v>0.54710000000000003</v>
      </c>
      <c r="S12" s="60">
        <v>923</v>
      </c>
      <c r="T12" s="61">
        <v>0.2727</v>
      </c>
      <c r="U12" s="60">
        <v>561</v>
      </c>
      <c r="V12" s="61">
        <v>0.16569999999999999</v>
      </c>
      <c r="W12" s="60">
        <v>42</v>
      </c>
      <c r="X12" s="61">
        <v>1.24E-2</v>
      </c>
      <c r="Y12" s="68">
        <v>2554</v>
      </c>
      <c r="Z12" s="61">
        <v>0.75449999999999995</v>
      </c>
      <c r="AA12" s="60">
        <v>646</v>
      </c>
      <c r="AB12" s="61">
        <v>0.1908</v>
      </c>
      <c r="AC12" s="60">
        <v>185</v>
      </c>
      <c r="AD12" s="61">
        <v>5.4699999999999999E-2</v>
      </c>
      <c r="AE12" s="58"/>
    </row>
    <row r="13" spans="1:31" ht="24">
      <c r="A13" s="59" t="s">
        <v>49</v>
      </c>
      <c r="B13" s="68">
        <v>4748</v>
      </c>
      <c r="C13" s="68">
        <v>4086</v>
      </c>
      <c r="D13" s="61">
        <v>0.86060000000000003</v>
      </c>
      <c r="E13" s="60">
        <v>320</v>
      </c>
      <c r="F13" s="61">
        <v>7.8299999999999995E-2</v>
      </c>
      <c r="G13" s="68">
        <v>1560</v>
      </c>
      <c r="H13" s="61">
        <v>0.38179999999999997</v>
      </c>
      <c r="I13" s="60">
        <v>911</v>
      </c>
      <c r="J13" s="61">
        <v>0.223</v>
      </c>
      <c r="K13" s="60">
        <v>989</v>
      </c>
      <c r="L13" s="61">
        <v>0.24199999999999999</v>
      </c>
      <c r="M13" s="60">
        <v>306</v>
      </c>
      <c r="N13" s="61">
        <v>7.4899999999999994E-2</v>
      </c>
      <c r="O13" s="68">
        <v>2206</v>
      </c>
      <c r="P13" s="61">
        <v>0.53990000000000005</v>
      </c>
      <c r="Q13" s="68">
        <v>1651</v>
      </c>
      <c r="R13" s="61">
        <v>0.40410000000000001</v>
      </c>
      <c r="S13" s="68">
        <v>1310</v>
      </c>
      <c r="T13" s="61">
        <v>0.3206</v>
      </c>
      <c r="U13" s="60">
        <v>986</v>
      </c>
      <c r="V13" s="61">
        <v>0.24129999999999999</v>
      </c>
      <c r="W13" s="60">
        <v>89</v>
      </c>
      <c r="X13" s="61">
        <v>2.18E-2</v>
      </c>
      <c r="Y13" s="68">
        <v>3416</v>
      </c>
      <c r="Z13" s="61">
        <v>0.83599999999999997</v>
      </c>
      <c r="AA13" s="60">
        <v>500</v>
      </c>
      <c r="AB13" s="61">
        <v>0.12239999999999999</v>
      </c>
      <c r="AC13" s="60">
        <v>170</v>
      </c>
      <c r="AD13" s="61">
        <v>4.1599999999999998E-2</v>
      </c>
      <c r="AE13" s="58"/>
    </row>
    <row r="14" spans="1:31" ht="24">
      <c r="A14" s="59" t="s">
        <v>50</v>
      </c>
      <c r="B14" s="68">
        <v>4429</v>
      </c>
      <c r="C14" s="68">
        <v>2229</v>
      </c>
      <c r="D14" s="61">
        <v>0.50329999999999997</v>
      </c>
      <c r="E14" s="60">
        <v>145</v>
      </c>
      <c r="F14" s="61">
        <v>6.5100000000000005E-2</v>
      </c>
      <c r="G14" s="60">
        <v>867</v>
      </c>
      <c r="H14" s="61">
        <v>0.38900000000000001</v>
      </c>
      <c r="I14" s="60">
        <v>564</v>
      </c>
      <c r="J14" s="61">
        <v>0.253</v>
      </c>
      <c r="K14" s="60">
        <v>527</v>
      </c>
      <c r="L14" s="61">
        <v>0.2364</v>
      </c>
      <c r="M14" s="60">
        <v>126</v>
      </c>
      <c r="N14" s="61">
        <v>5.6500000000000002E-2</v>
      </c>
      <c r="O14" s="68">
        <v>1217</v>
      </c>
      <c r="P14" s="61">
        <v>0.54600000000000004</v>
      </c>
      <c r="Q14" s="60">
        <v>835</v>
      </c>
      <c r="R14" s="61">
        <v>0.37459999999999999</v>
      </c>
      <c r="S14" s="60">
        <v>908</v>
      </c>
      <c r="T14" s="61">
        <v>0.40739999999999998</v>
      </c>
      <c r="U14" s="60">
        <v>462</v>
      </c>
      <c r="V14" s="61">
        <v>0.20730000000000001</v>
      </c>
      <c r="W14" s="60">
        <v>24</v>
      </c>
      <c r="X14" s="61">
        <v>1.0800000000000001E-2</v>
      </c>
      <c r="Y14" s="68">
        <v>1769</v>
      </c>
      <c r="Z14" s="61">
        <v>0.79359999999999997</v>
      </c>
      <c r="AA14" s="60">
        <v>400</v>
      </c>
      <c r="AB14" s="61">
        <v>0.17949999999999999</v>
      </c>
      <c r="AC14" s="60">
        <v>60</v>
      </c>
      <c r="AD14" s="61">
        <v>2.69E-2</v>
      </c>
      <c r="AE14" s="58"/>
    </row>
    <row r="15" spans="1:31" ht="24">
      <c r="A15" s="59" t="s">
        <v>51</v>
      </c>
      <c r="B15" s="68">
        <v>1728</v>
      </c>
      <c r="C15" s="68">
        <v>1670</v>
      </c>
      <c r="D15" s="61">
        <v>0.96640000000000004</v>
      </c>
      <c r="E15" s="60">
        <v>80</v>
      </c>
      <c r="F15" s="61">
        <v>4.7899999999999998E-2</v>
      </c>
      <c r="G15" s="60">
        <v>650</v>
      </c>
      <c r="H15" s="61">
        <v>0.38919999999999999</v>
      </c>
      <c r="I15" s="60">
        <v>424</v>
      </c>
      <c r="J15" s="61">
        <v>0.25390000000000001</v>
      </c>
      <c r="K15" s="60">
        <v>384</v>
      </c>
      <c r="L15" s="61">
        <v>0.22989999999999999</v>
      </c>
      <c r="M15" s="60">
        <v>132</v>
      </c>
      <c r="N15" s="61">
        <v>7.9000000000000001E-2</v>
      </c>
      <c r="O15" s="60">
        <v>940</v>
      </c>
      <c r="P15" s="61">
        <v>0.56289999999999996</v>
      </c>
      <c r="Q15" s="60">
        <v>848</v>
      </c>
      <c r="R15" s="61">
        <v>0.50780000000000003</v>
      </c>
      <c r="S15" s="60">
        <v>511</v>
      </c>
      <c r="T15" s="61">
        <v>0.30599999999999999</v>
      </c>
      <c r="U15" s="60">
        <v>266</v>
      </c>
      <c r="V15" s="61">
        <v>0.1593</v>
      </c>
      <c r="W15" s="60">
        <v>45</v>
      </c>
      <c r="X15" s="61">
        <v>2.69E-2</v>
      </c>
      <c r="Y15" s="68">
        <v>1215</v>
      </c>
      <c r="Z15" s="61">
        <v>0.72750000000000004</v>
      </c>
      <c r="AA15" s="60">
        <v>388</v>
      </c>
      <c r="AB15" s="61">
        <v>0.23230000000000001</v>
      </c>
      <c r="AC15" s="60">
        <v>67</v>
      </c>
      <c r="AD15" s="61">
        <v>4.0099999999999997E-2</v>
      </c>
      <c r="AE15" s="58"/>
    </row>
    <row r="16" spans="1:31" ht="24">
      <c r="A16" s="59" t="s">
        <v>52</v>
      </c>
      <c r="B16" s="68">
        <v>7701</v>
      </c>
      <c r="C16" s="68">
        <v>5349</v>
      </c>
      <c r="D16" s="61">
        <v>0.6946</v>
      </c>
      <c r="E16" s="60">
        <v>278</v>
      </c>
      <c r="F16" s="61">
        <v>5.1999999999999998E-2</v>
      </c>
      <c r="G16" s="68">
        <v>2071</v>
      </c>
      <c r="H16" s="61">
        <v>0.38719999999999999</v>
      </c>
      <c r="I16" s="68">
        <v>1392</v>
      </c>
      <c r="J16" s="61">
        <v>0.26019999999999999</v>
      </c>
      <c r="K16" s="68">
        <v>1313</v>
      </c>
      <c r="L16" s="61">
        <v>0.2455</v>
      </c>
      <c r="M16" s="60">
        <v>295</v>
      </c>
      <c r="N16" s="61">
        <v>5.5199999999999999E-2</v>
      </c>
      <c r="O16" s="68">
        <v>3000</v>
      </c>
      <c r="P16" s="61">
        <v>0.56089999999999995</v>
      </c>
      <c r="Q16" s="68">
        <v>2185</v>
      </c>
      <c r="R16" s="61">
        <v>0.40849999999999997</v>
      </c>
      <c r="S16" s="68">
        <v>1890</v>
      </c>
      <c r="T16" s="61">
        <v>0.3533</v>
      </c>
      <c r="U16" s="68">
        <v>1151</v>
      </c>
      <c r="V16" s="61">
        <v>0.2152</v>
      </c>
      <c r="W16" s="60">
        <v>122</v>
      </c>
      <c r="X16" s="61">
        <v>2.2800000000000001E-2</v>
      </c>
      <c r="Y16" s="68">
        <v>4002</v>
      </c>
      <c r="Z16" s="61">
        <v>0.74819999999999998</v>
      </c>
      <c r="AA16" s="68">
        <v>1070</v>
      </c>
      <c r="AB16" s="61">
        <v>0.2</v>
      </c>
      <c r="AC16" s="60">
        <v>277</v>
      </c>
      <c r="AD16" s="61">
        <v>5.1799999999999999E-2</v>
      </c>
      <c r="AE16" s="58"/>
    </row>
    <row r="17" spans="1:31" ht="24">
      <c r="A17" s="62" t="s">
        <v>30</v>
      </c>
      <c r="B17" s="63">
        <v>61597</v>
      </c>
      <c r="C17" s="63">
        <v>34374</v>
      </c>
      <c r="D17" s="64">
        <v>0.55800000000000005</v>
      </c>
      <c r="E17" s="63">
        <v>1821</v>
      </c>
      <c r="F17" s="64">
        <v>5.2999999999999999E-2</v>
      </c>
      <c r="G17" s="63">
        <v>13449</v>
      </c>
      <c r="H17" s="64">
        <v>0.39129999999999998</v>
      </c>
      <c r="I17" s="63">
        <v>8542</v>
      </c>
      <c r="J17" s="64">
        <v>0.2485</v>
      </c>
      <c r="K17" s="63">
        <v>8347</v>
      </c>
      <c r="L17" s="64">
        <v>0.24279999999999999</v>
      </c>
      <c r="M17" s="63">
        <v>2215</v>
      </c>
      <c r="N17" s="64">
        <v>6.4399999999999999E-2</v>
      </c>
      <c r="O17" s="63">
        <v>19104</v>
      </c>
      <c r="P17" s="64">
        <v>0.55579999999999996</v>
      </c>
      <c r="Q17" s="63">
        <v>15440</v>
      </c>
      <c r="R17" s="64">
        <v>0.44919999999999999</v>
      </c>
      <c r="S17" s="63">
        <v>11196</v>
      </c>
      <c r="T17" s="64">
        <v>0.32569999999999999</v>
      </c>
      <c r="U17" s="63">
        <v>6795</v>
      </c>
      <c r="V17" s="64">
        <v>0.19769999999999999</v>
      </c>
      <c r="W17" s="65">
        <v>806</v>
      </c>
      <c r="X17" s="64">
        <v>2.3400000000000001E-2</v>
      </c>
      <c r="Y17" s="63">
        <v>26494</v>
      </c>
      <c r="Z17" s="64">
        <v>0.77080000000000004</v>
      </c>
      <c r="AA17" s="63">
        <v>6485</v>
      </c>
      <c r="AB17" s="64">
        <v>0.18870000000000001</v>
      </c>
      <c r="AC17" s="63">
        <v>1395</v>
      </c>
      <c r="AD17" s="64">
        <v>4.0599999999999997E-2</v>
      </c>
      <c r="AE17" s="58"/>
    </row>
  </sheetData>
  <mergeCells count="3">
    <mergeCell ref="E1:P1"/>
    <mergeCell ref="Q1:X1"/>
    <mergeCell ref="Y1:A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จำนวนอสม.</vt:lpstr>
      <vt:lpstr>อสม.นับคาร์บ</vt:lpstr>
      <vt:lpstr>อสม.นับNCDs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sansai publichealth</dc:creator>
  <cp:lastModifiedBy>HPsso</cp:lastModifiedBy>
  <dcterms:created xsi:type="dcterms:W3CDTF">2025-10-08T03:17:59Z</dcterms:created>
  <dcterms:modified xsi:type="dcterms:W3CDTF">2025-11-03T07:08:03Z</dcterms:modified>
</cp:coreProperties>
</file>